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zał. s. 1,2" sheetId="1" r:id="rId1"/>
    <sheet name="zał.s.3,4" sheetId="2" r:id="rId2"/>
  </sheets>
  <definedNames>
    <definedName name="_xlnm.Print_Titles" localSheetId="0">'zał. s. 1,2'!$11:$11</definedName>
    <definedName name="_xlnm.Print_Titles" localSheetId="1">'zał.s.3,4'!$2:$3</definedName>
  </definedNames>
  <calcPr fullCalcOnLoad="1"/>
</workbook>
</file>

<file path=xl/sharedStrings.xml><?xml version="1.0" encoding="utf-8"?>
<sst xmlns="http://schemas.openxmlformats.org/spreadsheetml/2006/main" count="197" uniqueCount="68">
  <si>
    <t xml:space="preserve">Załącznik </t>
  </si>
  <si>
    <t>do Zarządzenia Nr 24/12</t>
  </si>
  <si>
    <t>do Zarządzenia Nr 32/12</t>
  </si>
  <si>
    <t>do Zarządzenia Nr 58/12</t>
  </si>
  <si>
    <t>do Zarządzenia Nr 67/12</t>
  </si>
  <si>
    <t>do Zarządzenia Nr 95/12</t>
  </si>
  <si>
    <t>do Zarządzenia Nr 113/12</t>
  </si>
  <si>
    <t xml:space="preserve">Burmistrza Trzcianki </t>
  </si>
  <si>
    <t>z dnia 29 lutego 2012 r.</t>
  </si>
  <si>
    <t>z dnia 23 marca 2012 r.</t>
  </si>
  <si>
    <t>z dnia 30 kwietnia 2012 r.</t>
  </si>
  <si>
    <t>z dnia 9 maja 2012 r.</t>
  </si>
  <si>
    <t>z dnia 29 czerwca 2012 r.</t>
  </si>
  <si>
    <t>z dnia 11 lipca 2012 r.</t>
  </si>
  <si>
    <t>Plan finansowy zadań z zakresu administracji rządowej oraz innych zadań zleconych na 2012 rok</t>
  </si>
  <si>
    <t>I.  Plan dochodów związanych z realizacją zadań z zakresu administracji rządowej 
w 2012 roku</t>
  </si>
  <si>
    <t>dział</t>
  </si>
  <si>
    <t>rozdział</t>
  </si>
  <si>
    <t>§</t>
  </si>
  <si>
    <t>nazwa</t>
  </si>
  <si>
    <t>plan</t>
  </si>
  <si>
    <t>zmiany</t>
  </si>
  <si>
    <t>plan pprzed zmianami</t>
  </si>
  <si>
    <t>plan przed zmianami</t>
  </si>
  <si>
    <t>plan po zmianach</t>
  </si>
  <si>
    <t xml:space="preserve">plan </t>
  </si>
  <si>
    <t>0970</t>
  </si>
  <si>
    <t>wpływy z różnych dochodów</t>
  </si>
  <si>
    <t>II. Plan dotacji celowych na wykonywane zadania na 2012 rok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</si>
  <si>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</si>
  <si>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</si>
  <si>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</si>
  <si>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</si>
  <si>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</si>
  <si>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750</t>
  </si>
  <si>
    <t xml:space="preserve">Administracja publiczna </t>
  </si>
  <si>
    <t>urzędy wojewódzkie</t>
  </si>
  <si>
    <t>2010</t>
  </si>
  <si>
    <t>852</t>
  </si>
  <si>
    <t xml:space="preserve">Pomoc społeczna </t>
  </si>
  <si>
    <t>świadczenia rodzinne, świadczenie z funduszu alimentacyjnego oraz składki na ubezpieczenia emerytalne i rentowe 
z ubezpieczenia społecznego</t>
  </si>
  <si>
    <t>składki na ubezpieczenie zdrowotne opłacane za osoby pobierające niektóre świadczenia z pomocy społecznej, niektóre świadczenia rodzinne oraz z aosoby uczestniczące w zajęciach w centrum integracji społecznej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</si>
  <si>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</si>
  <si>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</si>
  <si>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</si>
  <si>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zasiłki stałe</t>
  </si>
  <si>
    <t>85219</t>
  </si>
  <si>
    <t>ośrodki pomocy społecznej</t>
  </si>
  <si>
    <t>Edukacyjna opieka wychowawcza</t>
  </si>
  <si>
    <t>pomoc materialna dla uczniów</t>
  </si>
  <si>
    <t>razem</t>
  </si>
  <si>
    <t>III. Plan finansowy wydatków na 2012 rok w ramach przyznanych dotacji celowych na wykonywane 
zadania własne i zlecone</t>
  </si>
  <si>
    <t>własne</t>
  </si>
  <si>
    <t>zlecone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</si>
  <si>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</si>
  <si>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</si>
  <si>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</si>
  <si>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</si>
  <si>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</si>
  <si>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rózne opłaty i składki</t>
  </si>
  <si>
    <t>dodatkowe wynagrodzenie roczne</t>
  </si>
  <si>
    <t>odpisy na zakładowy fundusz świadczeń socjalnych</t>
  </si>
  <si>
    <t>świadczenia społeczne</t>
  </si>
  <si>
    <t>składki na ubezpieczenie zdrowotne opłacane za osoby pobierające niektóre świadczenia z pomocy społecznej oraz niektóre świadczenia rodzinne</t>
  </si>
  <si>
    <t>składki na ubezpieczenia zdrowotne</t>
  </si>
  <si>
    <t xml:space="preserve">zasiłki i pomoc w naturze oraz składki na ubezpieczenia emerytalne i rentowe </t>
  </si>
  <si>
    <t>stypendia dla uczniów</t>
  </si>
  <si>
    <t>Suma: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</si>
</sst>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Fill="1" applyAlignment="1">
      <alignment/>
    </xf>
    <xf numFmtId="165" fontId="3" fillId="0" borderId="0" xfId="0" applyNumberFormat="1" applyFont="1" applyFill="1" applyAlignment="1">
      <alignment vertical="center"/>
    </xf>
    <xf numFmtId="164" fontId="4" fillId="0" borderId="0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 inden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 indent="1"/>
    </xf>
    <xf numFmtId="166" fontId="5" fillId="2" borderId="2" xfId="0" applyNumberFormat="1" applyFont="1" applyFill="1" applyBorder="1" applyAlignment="1">
      <alignment horizontal="right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 vertical="center" wrapText="1" inden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right" vertical="center"/>
    </xf>
    <xf numFmtId="164" fontId="3" fillId="2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left" vertical="center" wrapText="1" indent="1"/>
    </xf>
    <xf numFmtId="164" fontId="5" fillId="0" borderId="4" xfId="0" applyFont="1" applyFill="1" applyBorder="1" applyAlignment="1">
      <alignment horizontal="left" vertical="center" wrapText="1" indent="1"/>
    </xf>
    <xf numFmtId="166" fontId="5" fillId="2" borderId="2" xfId="0" applyNumberFormat="1" applyFont="1" applyFill="1" applyBorder="1" applyAlignment="1">
      <alignment horizontal="right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 indent="1"/>
    </xf>
    <xf numFmtId="164" fontId="3" fillId="2" borderId="4" xfId="0" applyFont="1" applyFill="1" applyBorder="1" applyAlignment="1">
      <alignment horizontal="left" vertical="center" wrapText="1" indent="1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0" xfId="0" applyFont="1" applyFill="1" applyAlignment="1">
      <alignment/>
    </xf>
    <xf numFmtId="165" fontId="5" fillId="2" borderId="2" xfId="0" applyNumberFormat="1" applyFont="1" applyFill="1" applyBorder="1" applyAlignment="1">
      <alignment horizontal="right" vertical="center"/>
    </xf>
    <xf numFmtId="164" fontId="5" fillId="0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W8" sqref="W8"/>
    </sheetView>
  </sheetViews>
  <sheetFormatPr defaultColWidth="9.00390625" defaultRowHeight="12.75"/>
  <cols>
    <col min="1" max="1" width="6.75390625" style="1" customWidth="1"/>
    <col min="2" max="2" width="7.25390625" style="1" customWidth="1"/>
    <col min="3" max="3" width="5.00390625" style="1" customWidth="1"/>
    <col min="4" max="4" width="40.25390625" style="1" customWidth="1"/>
    <col min="5" max="14" width="0" style="1" hidden="1" customWidth="1"/>
    <col min="15" max="15" width="12.75390625" style="1" customWidth="1"/>
    <col min="16" max="16" width="11.375" style="1" customWidth="1"/>
    <col min="17" max="17" width="12.75390625" style="1" customWidth="1"/>
  </cols>
  <sheetData>
    <row r="1" spans="5:17" ht="12.75">
      <c r="E1" s="2"/>
      <c r="F1" s="2" t="s">
        <v>0</v>
      </c>
      <c r="G1" s="2"/>
      <c r="H1" s="2" t="s">
        <v>0</v>
      </c>
      <c r="I1" s="2"/>
      <c r="J1" s="2" t="s">
        <v>0</v>
      </c>
      <c r="K1" s="2"/>
      <c r="L1" s="2" t="s">
        <v>0</v>
      </c>
      <c r="M1" s="2"/>
      <c r="N1" s="2" t="s">
        <v>0</v>
      </c>
      <c r="O1" s="2"/>
      <c r="P1" s="2" t="s">
        <v>0</v>
      </c>
      <c r="Q1" s="2"/>
    </row>
    <row r="2" spans="5:17" ht="12.75">
      <c r="E2" s="2"/>
      <c r="F2" s="2" t="s">
        <v>1</v>
      </c>
      <c r="G2" s="2"/>
      <c r="H2" s="2" t="s">
        <v>2</v>
      </c>
      <c r="I2" s="2"/>
      <c r="J2" s="2" t="s">
        <v>3</v>
      </c>
      <c r="K2" s="2"/>
      <c r="L2" s="2" t="s">
        <v>4</v>
      </c>
      <c r="M2" s="2"/>
      <c r="N2" s="2" t="s">
        <v>5</v>
      </c>
      <c r="O2" s="2"/>
      <c r="P2" s="2" t="s">
        <v>6</v>
      </c>
      <c r="Q2" s="2"/>
    </row>
    <row r="3" spans="5:17" ht="12.75">
      <c r="E3" s="2"/>
      <c r="F3" s="2" t="s">
        <v>7</v>
      </c>
      <c r="G3" s="2"/>
      <c r="H3" s="2" t="s">
        <v>7</v>
      </c>
      <c r="I3" s="2"/>
      <c r="J3" s="2" t="s">
        <v>7</v>
      </c>
      <c r="K3" s="2"/>
      <c r="L3" s="2" t="s">
        <v>7</v>
      </c>
      <c r="M3" s="2"/>
      <c r="N3" s="2" t="s">
        <v>7</v>
      </c>
      <c r="O3" s="2"/>
      <c r="P3" s="2" t="s">
        <v>7</v>
      </c>
      <c r="Q3" s="2"/>
    </row>
    <row r="4" spans="1:17" ht="12.75">
      <c r="A4" s="3"/>
      <c r="B4" s="3"/>
      <c r="C4" s="3"/>
      <c r="D4" s="3"/>
      <c r="E4" s="4"/>
      <c r="F4" s="4" t="s">
        <v>8</v>
      </c>
      <c r="G4" s="4"/>
      <c r="H4" s="4" t="s">
        <v>9</v>
      </c>
      <c r="I4" s="4"/>
      <c r="J4" s="4" t="s">
        <v>10</v>
      </c>
      <c r="K4" s="4"/>
      <c r="L4" s="4" t="s">
        <v>11</v>
      </c>
      <c r="M4" s="4"/>
      <c r="N4" s="4" t="s">
        <v>12</v>
      </c>
      <c r="O4" s="4"/>
      <c r="P4" s="4" t="s">
        <v>13</v>
      </c>
      <c r="Q4" s="4"/>
    </row>
    <row r="5" spans="1:17" ht="33" customHeight="1">
      <c r="A5" s="5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4.5" customHeight="1">
      <c r="A6" s="6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3" customHeight="1">
      <c r="A7" s="7" t="s">
        <v>16</v>
      </c>
      <c r="B7" s="7" t="s">
        <v>17</v>
      </c>
      <c r="C7" s="8" t="s">
        <v>18</v>
      </c>
      <c r="D7" s="7" t="s">
        <v>19</v>
      </c>
      <c r="E7" s="9" t="s">
        <v>20</v>
      </c>
      <c r="F7" s="9" t="s">
        <v>21</v>
      </c>
      <c r="G7" s="9" t="s">
        <v>22</v>
      </c>
      <c r="H7" s="9" t="s">
        <v>21</v>
      </c>
      <c r="I7" s="9" t="s">
        <v>23</v>
      </c>
      <c r="J7" s="9" t="s">
        <v>21</v>
      </c>
      <c r="K7" s="9" t="s">
        <v>24</v>
      </c>
      <c r="L7" s="9" t="s">
        <v>21</v>
      </c>
      <c r="M7" s="9" t="s">
        <v>24</v>
      </c>
      <c r="N7" s="9" t="s">
        <v>21</v>
      </c>
      <c r="O7" s="9" t="s">
        <v>25</v>
      </c>
      <c r="P7" s="9" t="s">
        <v>21</v>
      </c>
      <c r="Q7" s="9" t="s">
        <v>24</v>
      </c>
    </row>
    <row r="8" spans="1:17" s="1" customFormat="1" ht="33" customHeight="1">
      <c r="A8" s="10">
        <v>852</v>
      </c>
      <c r="B8" s="10">
        <v>85212</v>
      </c>
      <c r="C8" s="10" t="s">
        <v>26</v>
      </c>
      <c r="D8" s="11" t="s">
        <v>27</v>
      </c>
      <c r="E8" s="12">
        <v>132300</v>
      </c>
      <c r="F8" s="12">
        <v>0</v>
      </c>
      <c r="G8" s="12">
        <f>SUM(E8:F8)</f>
        <v>132300</v>
      </c>
      <c r="H8" s="12">
        <v>0</v>
      </c>
      <c r="I8" s="12">
        <f>SUM(G8:H8)</f>
        <v>132300</v>
      </c>
      <c r="J8" s="12">
        <v>0</v>
      </c>
      <c r="K8" s="12">
        <f>SUM(I8:J8)</f>
        <v>132300</v>
      </c>
      <c r="L8" s="12">
        <v>0</v>
      </c>
      <c r="M8" s="12">
        <f>SUM(K8:L8)</f>
        <v>132300</v>
      </c>
      <c r="N8" s="12">
        <v>0</v>
      </c>
      <c r="O8" s="12">
        <f>SUM(M8:N8)</f>
        <v>132300</v>
      </c>
      <c r="P8" s="12">
        <v>0</v>
      </c>
      <c r="Q8" s="12">
        <f>SUM(O8:P8)</f>
        <v>132300</v>
      </c>
    </row>
    <row r="9" spans="1:17" s="1" customFormat="1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3" customHeight="1">
      <c r="A10" s="14" t="s">
        <v>28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/>
      <c r="Q10"/>
    </row>
    <row r="11" spans="1:17" s="1" customFormat="1" ht="39" customHeight="1">
      <c r="A11" s="7" t="s">
        <v>16</v>
      </c>
      <c r="B11" s="7" t="s">
        <v>17</v>
      </c>
      <c r="C11" s="8" t="s">
        <v>18</v>
      </c>
      <c r="D11" s="7" t="s">
        <v>19</v>
      </c>
      <c r="E11" s="9" t="s">
        <v>20</v>
      </c>
      <c r="F11" s="9" t="s">
        <v>20</v>
      </c>
      <c r="G11" s="9" t="s">
        <v>23</v>
      </c>
      <c r="H11" s="9" t="s">
        <v>21</v>
      </c>
      <c r="I11" s="9" t="s">
        <v>23</v>
      </c>
      <c r="J11" s="9" t="s">
        <v>21</v>
      </c>
      <c r="K11" s="9" t="s">
        <v>24</v>
      </c>
      <c r="L11" s="9" t="s">
        <v>21</v>
      </c>
      <c r="M11" s="9" t="s">
        <v>24</v>
      </c>
      <c r="N11" s="9" t="s">
        <v>21</v>
      </c>
      <c r="O11" s="9" t="s">
        <v>20</v>
      </c>
      <c r="P11" s="9" t="s">
        <v>21</v>
      </c>
      <c r="Q11" s="9" t="s">
        <v>24</v>
      </c>
    </row>
    <row r="12" spans="1:17" s="1" customFormat="1" ht="21.75" customHeight="1">
      <c r="A12" s="7" t="s">
        <v>29</v>
      </c>
      <c r="B12" s="7"/>
      <c r="C12" s="8"/>
      <c r="D12" s="15" t="s">
        <v>30</v>
      </c>
      <c r="E12" s="9"/>
      <c r="F12" s="9"/>
      <c r="G12" s="9"/>
      <c r="H12" s="9"/>
      <c r="I12" s="16">
        <f aca="true" t="shared" si="0" ref="I12:Q12">I13</f>
        <v>0</v>
      </c>
      <c r="J12" s="16">
        <f t="shared" si="0"/>
        <v>304701</v>
      </c>
      <c r="K12" s="16">
        <f t="shared" si="0"/>
        <v>304701</v>
      </c>
      <c r="L12" s="16">
        <f t="shared" si="0"/>
        <v>0</v>
      </c>
      <c r="M12" s="16">
        <f t="shared" si="0"/>
        <v>304701</v>
      </c>
      <c r="N12" s="16">
        <f t="shared" si="0"/>
        <v>0</v>
      </c>
      <c r="O12" s="16">
        <f t="shared" si="0"/>
        <v>304701</v>
      </c>
      <c r="P12" s="16">
        <f t="shared" si="0"/>
        <v>0</v>
      </c>
      <c r="Q12" s="16">
        <f t="shared" si="0"/>
        <v>304701</v>
      </c>
    </row>
    <row r="13" spans="1:17" s="2" customFormat="1" ht="21.75" customHeight="1">
      <c r="A13" s="17"/>
      <c r="B13" s="17" t="s">
        <v>31</v>
      </c>
      <c r="C13" s="18"/>
      <c r="D13" s="19" t="s">
        <v>32</v>
      </c>
      <c r="E13" s="20"/>
      <c r="F13" s="20"/>
      <c r="G13" s="20"/>
      <c r="H13" s="20"/>
      <c r="I13" s="21">
        <f aca="true" t="shared" si="1" ref="I13:Q13">SUM(I14)</f>
        <v>0</v>
      </c>
      <c r="J13" s="21">
        <f t="shared" si="1"/>
        <v>304701</v>
      </c>
      <c r="K13" s="21">
        <f t="shared" si="1"/>
        <v>304701</v>
      </c>
      <c r="L13" s="21">
        <f t="shared" si="1"/>
        <v>0</v>
      </c>
      <c r="M13" s="21">
        <f t="shared" si="1"/>
        <v>304701</v>
      </c>
      <c r="N13" s="21">
        <f t="shared" si="1"/>
        <v>0</v>
      </c>
      <c r="O13" s="21">
        <f t="shared" si="1"/>
        <v>304701</v>
      </c>
      <c r="P13" s="21">
        <f t="shared" si="1"/>
        <v>0</v>
      </c>
      <c r="Q13" s="21">
        <f t="shared" si="1"/>
        <v>304701</v>
      </c>
    </row>
    <row r="14" spans="1:17" s="2" customFormat="1" ht="42.75">
      <c r="A14" s="17"/>
      <c r="B14" s="17"/>
      <c r="C14" s="18">
        <v>2010</v>
      </c>
      <c r="D14" s="19" t="s">
        <v>33</v>
      </c>
      <c r="E14" s="20"/>
      <c r="F14" s="20"/>
      <c r="G14" s="20"/>
      <c r="H14" s="20"/>
      <c r="I14" s="21">
        <v>0</v>
      </c>
      <c r="J14" s="21">
        <v>304701</v>
      </c>
      <c r="K14" s="21">
        <f>SUM(I14:J14)</f>
        <v>304701</v>
      </c>
      <c r="L14" s="21"/>
      <c r="M14" s="21">
        <f>SUM(K14:L14)</f>
        <v>304701</v>
      </c>
      <c r="N14" s="21"/>
      <c r="O14" s="21">
        <f>SUM(M14:N14)</f>
        <v>304701</v>
      </c>
      <c r="P14" s="21"/>
      <c r="Q14" s="21">
        <f>SUM(O14:P14)</f>
        <v>304701</v>
      </c>
    </row>
    <row r="15" spans="1:17" s="1" customFormat="1" ht="21.75" customHeight="1">
      <c r="A15" s="7" t="s">
        <v>34</v>
      </c>
      <c r="B15" s="22"/>
      <c r="C15" s="23"/>
      <c r="D15" s="15" t="s">
        <v>35</v>
      </c>
      <c r="E15" s="16">
        <f aca="true" t="shared" si="2" ref="E15:K15">SUM(E16)</f>
        <v>156600</v>
      </c>
      <c r="F15" s="16">
        <f t="shared" si="2"/>
        <v>0</v>
      </c>
      <c r="G15" s="16">
        <f t="shared" si="2"/>
        <v>156600</v>
      </c>
      <c r="H15" s="16">
        <f t="shared" si="2"/>
        <v>0</v>
      </c>
      <c r="I15" s="16">
        <f t="shared" si="2"/>
        <v>156600</v>
      </c>
      <c r="J15" s="16">
        <f t="shared" si="2"/>
        <v>0</v>
      </c>
      <c r="K15" s="16">
        <f t="shared" si="2"/>
        <v>156600</v>
      </c>
      <c r="L15" s="16">
        <f>SUM(L16)</f>
        <v>0</v>
      </c>
      <c r="M15" s="16">
        <f>SUM(M16)</f>
        <v>156600</v>
      </c>
      <c r="N15" s="16">
        <f>SUM(N16)</f>
        <v>0</v>
      </c>
      <c r="O15" s="16">
        <f>SUM(O16)</f>
        <v>156600</v>
      </c>
      <c r="P15" s="16">
        <f>SUM(P16)</f>
        <v>0</v>
      </c>
      <c r="Q15" s="16">
        <f>SUM(Q16)</f>
        <v>156600</v>
      </c>
    </row>
    <row r="16" spans="1:17" s="2" customFormat="1" ht="21.75" customHeight="1">
      <c r="A16" s="17"/>
      <c r="B16" s="17">
        <v>75011</v>
      </c>
      <c r="C16" s="24"/>
      <c r="D16" s="19" t="s">
        <v>36</v>
      </c>
      <c r="E16" s="25">
        <f aca="true" t="shared" si="3" ref="E16:K16">E17</f>
        <v>156600</v>
      </c>
      <c r="F16" s="25">
        <f t="shared" si="3"/>
        <v>0</v>
      </c>
      <c r="G16" s="25">
        <f t="shared" si="3"/>
        <v>156600</v>
      </c>
      <c r="H16" s="25">
        <f t="shared" si="3"/>
        <v>0</v>
      </c>
      <c r="I16" s="25">
        <f t="shared" si="3"/>
        <v>156600</v>
      </c>
      <c r="J16" s="25">
        <f t="shared" si="3"/>
        <v>0</v>
      </c>
      <c r="K16" s="25">
        <f t="shared" si="3"/>
        <v>156600</v>
      </c>
      <c r="L16" s="25">
        <f>L17</f>
        <v>0</v>
      </c>
      <c r="M16" s="25">
        <f>M17</f>
        <v>156600</v>
      </c>
      <c r="N16" s="25">
        <f>N17</f>
        <v>0</v>
      </c>
      <c r="O16" s="25">
        <f>O17</f>
        <v>156600</v>
      </c>
      <c r="P16" s="25">
        <f>P17</f>
        <v>0</v>
      </c>
      <c r="Q16" s="25">
        <f>Q17</f>
        <v>156600</v>
      </c>
    </row>
    <row r="17" spans="1:17" s="2" customFormat="1" ht="42.75">
      <c r="A17" s="17"/>
      <c r="B17" s="26"/>
      <c r="C17" s="18" t="s">
        <v>37</v>
      </c>
      <c r="D17" s="19" t="s">
        <v>33</v>
      </c>
      <c r="E17" s="25">
        <v>156600</v>
      </c>
      <c r="F17" s="25"/>
      <c r="G17" s="25">
        <f>SUM(E17:F17)</f>
        <v>156600</v>
      </c>
      <c r="H17" s="25"/>
      <c r="I17" s="25">
        <f>SUM(G17:H17)</f>
        <v>156600</v>
      </c>
      <c r="J17" s="25"/>
      <c r="K17" s="25">
        <f>SUM(I17:J17)</f>
        <v>156600</v>
      </c>
      <c r="L17" s="25"/>
      <c r="M17" s="25">
        <f>SUM(K17:L17)</f>
        <v>156600</v>
      </c>
      <c r="N17" s="25"/>
      <c r="O17" s="25">
        <f>SUM(M17:N17)</f>
        <v>156600</v>
      </c>
      <c r="P17" s="25"/>
      <c r="Q17" s="25">
        <f>SUM(O17:P17)</f>
        <v>156600</v>
      </c>
    </row>
    <row r="18" spans="1:17" s="29" customFormat="1" ht="26.25" customHeight="1">
      <c r="A18" s="7" t="s">
        <v>38</v>
      </c>
      <c r="B18" s="27"/>
      <c r="C18" s="28"/>
      <c r="D18" s="15" t="s">
        <v>39</v>
      </c>
      <c r="E18" s="16">
        <f aca="true" t="shared" si="4" ref="E18:K18">SUM(E19,E21,E24,E28,E26,E31)</f>
        <v>8693123</v>
      </c>
      <c r="F18" s="16">
        <f t="shared" si="4"/>
        <v>619000</v>
      </c>
      <c r="G18" s="16">
        <f t="shared" si="4"/>
        <v>9312123</v>
      </c>
      <c r="H18" s="16">
        <f t="shared" si="4"/>
        <v>4500</v>
      </c>
      <c r="I18" s="16">
        <f t="shared" si="4"/>
        <v>9316623</v>
      </c>
      <c r="J18" s="16">
        <f t="shared" si="4"/>
        <v>0</v>
      </c>
      <c r="K18" s="16">
        <f t="shared" si="4"/>
        <v>9316623</v>
      </c>
      <c r="L18" s="16">
        <f>SUM(L19,L21,L24,L28,L26,L31)</f>
        <v>-24311</v>
      </c>
      <c r="M18" s="16">
        <f>SUM(M19,M21,M24,M28,M26,M31)</f>
        <v>9292312</v>
      </c>
      <c r="N18" s="16">
        <f>SUM(N19,N21,N24,N28,N26,N31)</f>
        <v>100090</v>
      </c>
      <c r="O18" s="16">
        <f>SUM(O19,O21,O24,O28,O26,O31)</f>
        <v>9392402</v>
      </c>
      <c r="P18" s="16">
        <f>SUM(P19,P21,P24,P28,P26,P31)</f>
        <v>1100</v>
      </c>
      <c r="Q18" s="16">
        <f>SUM(Q19,Q21,Q24,Q28,Q26,Q31)</f>
        <v>9393502</v>
      </c>
    </row>
    <row r="19" spans="1:17" s="2" customFormat="1" ht="42.75">
      <c r="A19" s="17"/>
      <c r="B19" s="30">
        <v>85212</v>
      </c>
      <c r="C19" s="31"/>
      <c r="D19" s="32" t="s">
        <v>40</v>
      </c>
      <c r="E19" s="21">
        <f aca="true" t="shared" si="5" ref="E19:K19">SUM(E20)</f>
        <v>6809813</v>
      </c>
      <c r="F19" s="21">
        <f t="shared" si="5"/>
        <v>0</v>
      </c>
      <c r="G19" s="21">
        <f t="shared" si="5"/>
        <v>6809813</v>
      </c>
      <c r="H19" s="21">
        <f t="shared" si="5"/>
        <v>0</v>
      </c>
      <c r="I19" s="21">
        <f t="shared" si="5"/>
        <v>6809813</v>
      </c>
      <c r="J19" s="21">
        <f t="shared" si="5"/>
        <v>0</v>
      </c>
      <c r="K19" s="21">
        <f t="shared" si="5"/>
        <v>6809813</v>
      </c>
      <c r="L19" s="21">
        <f>SUM(L20)</f>
        <v>-25513</v>
      </c>
      <c r="M19" s="21">
        <f>SUM(M20)</f>
        <v>6784300</v>
      </c>
      <c r="N19" s="21">
        <f>SUM(N20)</f>
        <v>-6056</v>
      </c>
      <c r="O19" s="21">
        <f>SUM(O20)</f>
        <v>6778244</v>
      </c>
      <c r="P19" s="21">
        <f>SUM(P20)</f>
        <v>0</v>
      </c>
      <c r="Q19" s="21">
        <f>SUM(Q20)</f>
        <v>6778244</v>
      </c>
    </row>
    <row r="20" spans="1:17" s="2" customFormat="1" ht="42.75">
      <c r="A20" s="17"/>
      <c r="B20" s="30"/>
      <c r="C20" s="31">
        <v>2010</v>
      </c>
      <c r="D20" s="19" t="s">
        <v>33</v>
      </c>
      <c r="E20" s="21">
        <v>6809813</v>
      </c>
      <c r="F20" s="21"/>
      <c r="G20" s="21">
        <f>SUM(E20:F20)</f>
        <v>6809813</v>
      </c>
      <c r="H20" s="21"/>
      <c r="I20" s="21">
        <f>SUM(G20:H20)</f>
        <v>6809813</v>
      </c>
      <c r="J20" s="21"/>
      <c r="K20" s="21">
        <f>SUM(I20:J20)</f>
        <v>6809813</v>
      </c>
      <c r="L20" s="21">
        <v>-25513</v>
      </c>
      <c r="M20" s="21">
        <f>SUM(K20:L20)</f>
        <v>6784300</v>
      </c>
      <c r="N20" s="21">
        <v>-6056</v>
      </c>
      <c r="O20" s="21">
        <f>SUM(M20:N20)</f>
        <v>6778244</v>
      </c>
      <c r="P20" s="21"/>
      <c r="Q20" s="21">
        <f>SUM(O20:P20)</f>
        <v>6778244</v>
      </c>
    </row>
    <row r="21" spans="1:17" s="2" customFormat="1" ht="53.25">
      <c r="A21" s="17"/>
      <c r="B21" s="26">
        <v>85213</v>
      </c>
      <c r="C21" s="24"/>
      <c r="D21" s="19" t="s">
        <v>41</v>
      </c>
      <c r="E21" s="21">
        <f aca="true" t="shared" si="6" ref="E21:K21">SUM(E22:E23)</f>
        <v>71544</v>
      </c>
      <c r="F21" s="21">
        <f t="shared" si="6"/>
        <v>0</v>
      </c>
      <c r="G21" s="21">
        <f t="shared" si="6"/>
        <v>71544</v>
      </c>
      <c r="H21" s="21">
        <f t="shared" si="6"/>
        <v>0</v>
      </c>
      <c r="I21" s="21">
        <f t="shared" si="6"/>
        <v>71544</v>
      </c>
      <c r="J21" s="21">
        <f t="shared" si="6"/>
        <v>0</v>
      </c>
      <c r="K21" s="21">
        <f t="shared" si="6"/>
        <v>71544</v>
      </c>
      <c r="L21" s="21">
        <f>SUM(L22:L23)</f>
        <v>-6000</v>
      </c>
      <c r="M21" s="21">
        <f>SUM(M22:M23)</f>
        <v>65544</v>
      </c>
      <c r="N21" s="21">
        <f>SUM(N22:N23)</f>
        <v>6056</v>
      </c>
      <c r="O21" s="21">
        <f>SUM(O22:O23)</f>
        <v>71600</v>
      </c>
      <c r="P21" s="21">
        <f>SUM(P22:P23)</f>
        <v>0</v>
      </c>
      <c r="Q21" s="21">
        <f>SUM(Q22:Q23)</f>
        <v>71600</v>
      </c>
    </row>
    <row r="22" spans="1:17" s="2" customFormat="1" ht="42.75">
      <c r="A22" s="17"/>
      <c r="B22" s="26"/>
      <c r="C22" s="24">
        <v>2010</v>
      </c>
      <c r="D22" s="19" t="s">
        <v>33</v>
      </c>
      <c r="E22" s="21">
        <v>34444</v>
      </c>
      <c r="F22" s="21"/>
      <c r="G22" s="21">
        <f>SUM(E22:F22)</f>
        <v>34444</v>
      </c>
      <c r="H22" s="21"/>
      <c r="I22" s="21">
        <f>SUM(G22:H22)</f>
        <v>34444</v>
      </c>
      <c r="J22" s="21"/>
      <c r="K22" s="21">
        <f>SUM(I22:J22)</f>
        <v>34444</v>
      </c>
      <c r="L22" s="21">
        <v>-6000</v>
      </c>
      <c r="M22" s="21">
        <f>SUM(K22:L22)</f>
        <v>28444</v>
      </c>
      <c r="N22" s="21">
        <v>6056</v>
      </c>
      <c r="O22" s="21">
        <f>SUM(M22:N22)</f>
        <v>34500</v>
      </c>
      <c r="P22" s="21"/>
      <c r="Q22" s="21">
        <f>SUM(O22:P22)</f>
        <v>34500</v>
      </c>
    </row>
    <row r="23" spans="1:17" s="2" customFormat="1" ht="32.25">
      <c r="A23" s="17"/>
      <c r="B23" s="26"/>
      <c r="C23" s="24">
        <v>2030</v>
      </c>
      <c r="D23" s="32" t="s">
        <v>42</v>
      </c>
      <c r="E23" s="21">
        <v>37100</v>
      </c>
      <c r="F23" s="21"/>
      <c r="G23" s="21">
        <f>SUM(E23:F23)</f>
        <v>37100</v>
      </c>
      <c r="H23" s="21"/>
      <c r="I23" s="21">
        <f>SUM(G23:H23)</f>
        <v>37100</v>
      </c>
      <c r="J23" s="21"/>
      <c r="K23" s="21">
        <f>SUM(I23:J23)</f>
        <v>37100</v>
      </c>
      <c r="L23" s="21"/>
      <c r="M23" s="21">
        <f>SUM(K23:L23)</f>
        <v>37100</v>
      </c>
      <c r="N23" s="21"/>
      <c r="O23" s="21">
        <f>SUM(M23:N23)</f>
        <v>37100</v>
      </c>
      <c r="P23" s="21"/>
      <c r="Q23" s="21">
        <f>SUM(O23:P23)</f>
        <v>37100</v>
      </c>
    </row>
    <row r="24" spans="1:17" s="2" customFormat="1" ht="21.75">
      <c r="A24" s="17"/>
      <c r="B24" s="17" t="s">
        <v>43</v>
      </c>
      <c r="C24" s="24"/>
      <c r="D24" s="19" t="s">
        <v>44</v>
      </c>
      <c r="E24" s="25">
        <f aca="true" t="shared" si="7" ref="E24:K24">SUM(E25:E25)</f>
        <v>818076</v>
      </c>
      <c r="F24" s="25">
        <f t="shared" si="7"/>
        <v>0</v>
      </c>
      <c r="G24" s="25">
        <f t="shared" si="7"/>
        <v>818076</v>
      </c>
      <c r="H24" s="25">
        <f t="shared" si="7"/>
        <v>0</v>
      </c>
      <c r="I24" s="25">
        <f t="shared" si="7"/>
        <v>818076</v>
      </c>
      <c r="J24" s="25">
        <f t="shared" si="7"/>
        <v>0</v>
      </c>
      <c r="K24" s="25">
        <f t="shared" si="7"/>
        <v>818076</v>
      </c>
      <c r="L24" s="25">
        <f>SUM(L25:L25)</f>
        <v>0</v>
      </c>
      <c r="M24" s="25">
        <f>SUM(M25:M25)</f>
        <v>818076</v>
      </c>
      <c r="N24" s="25">
        <f>SUM(N25:N25)</f>
        <v>0</v>
      </c>
      <c r="O24" s="25">
        <f>SUM(O25:O25)</f>
        <v>818076</v>
      </c>
      <c r="P24" s="25">
        <f>SUM(P25:P25)</f>
        <v>0</v>
      </c>
      <c r="Q24" s="25">
        <f>SUM(Q25:Q25)</f>
        <v>818076</v>
      </c>
    </row>
    <row r="25" spans="1:17" s="2" customFormat="1" ht="32.25">
      <c r="A25" s="17"/>
      <c r="B25" s="17"/>
      <c r="C25" s="18">
        <v>2030</v>
      </c>
      <c r="D25" s="32" t="s">
        <v>42</v>
      </c>
      <c r="E25" s="25">
        <v>818076</v>
      </c>
      <c r="F25" s="25"/>
      <c r="G25" s="25">
        <f>SUM(E25:F25)</f>
        <v>818076</v>
      </c>
      <c r="H25" s="25"/>
      <c r="I25" s="25">
        <f>SUM(G25:H25)</f>
        <v>818076</v>
      </c>
      <c r="J25" s="25"/>
      <c r="K25" s="25">
        <f>SUM(I25:J25)</f>
        <v>818076</v>
      </c>
      <c r="L25" s="25"/>
      <c r="M25" s="25">
        <f>SUM(K25:L25)</f>
        <v>818076</v>
      </c>
      <c r="N25" s="25"/>
      <c r="O25" s="25">
        <f>SUM(M25:N25)</f>
        <v>818076</v>
      </c>
      <c r="P25" s="25"/>
      <c r="Q25" s="25">
        <f>SUM(O25:P25)</f>
        <v>818076</v>
      </c>
    </row>
    <row r="26" spans="1:17" s="2" customFormat="1" ht="21.75" customHeight="1">
      <c r="A26" s="17"/>
      <c r="B26" s="17">
        <v>85216</v>
      </c>
      <c r="C26" s="18"/>
      <c r="D26" s="32" t="s">
        <v>45</v>
      </c>
      <c r="E26" s="25">
        <f aca="true" t="shared" si="8" ref="E26:K26">SUM(E27)</f>
        <v>429600</v>
      </c>
      <c r="F26" s="25">
        <f t="shared" si="8"/>
        <v>0</v>
      </c>
      <c r="G26" s="25">
        <f t="shared" si="8"/>
        <v>429600</v>
      </c>
      <c r="H26" s="25">
        <f t="shared" si="8"/>
        <v>0</v>
      </c>
      <c r="I26" s="25">
        <f t="shared" si="8"/>
        <v>429600</v>
      </c>
      <c r="J26" s="25">
        <f t="shared" si="8"/>
        <v>0</v>
      </c>
      <c r="K26" s="25">
        <f t="shared" si="8"/>
        <v>429600</v>
      </c>
      <c r="L26" s="25">
        <f>SUM(L27)</f>
        <v>0</v>
      </c>
      <c r="M26" s="25">
        <f>SUM(M27)</f>
        <v>429600</v>
      </c>
      <c r="N26" s="25">
        <f>SUM(N27)</f>
        <v>0</v>
      </c>
      <c r="O26" s="25">
        <f>SUM(O27)</f>
        <v>429600</v>
      </c>
      <c r="P26" s="25">
        <f>SUM(P27)</f>
        <v>0</v>
      </c>
      <c r="Q26" s="25">
        <f>SUM(Q27)</f>
        <v>429600</v>
      </c>
    </row>
    <row r="27" spans="1:17" s="2" customFormat="1" ht="32.25">
      <c r="A27" s="17"/>
      <c r="B27" s="17"/>
      <c r="C27" s="18">
        <v>2030</v>
      </c>
      <c r="D27" s="32" t="s">
        <v>42</v>
      </c>
      <c r="E27" s="25">
        <v>429600</v>
      </c>
      <c r="F27" s="25"/>
      <c r="G27" s="25">
        <f>SUM(E27:F27)</f>
        <v>429600</v>
      </c>
      <c r="H27" s="25"/>
      <c r="I27" s="25">
        <f>SUM(G27:H27)</f>
        <v>429600</v>
      </c>
      <c r="J27" s="25"/>
      <c r="K27" s="25">
        <f>SUM(I27:J27)</f>
        <v>429600</v>
      </c>
      <c r="L27" s="25"/>
      <c r="M27" s="25">
        <f>SUM(K27:L27)</f>
        <v>429600</v>
      </c>
      <c r="N27" s="25"/>
      <c r="O27" s="25">
        <f>SUM(M27:N27)</f>
        <v>429600</v>
      </c>
      <c r="P27" s="25"/>
      <c r="Q27" s="25">
        <f>SUM(O27:P27)</f>
        <v>429600</v>
      </c>
    </row>
    <row r="28" spans="1:17" s="2" customFormat="1" ht="21" customHeight="1">
      <c r="A28" s="17"/>
      <c r="B28" s="17" t="s">
        <v>46</v>
      </c>
      <c r="C28" s="24"/>
      <c r="D28" s="19" t="s">
        <v>47</v>
      </c>
      <c r="E28" s="25">
        <f>E30</f>
        <v>564090</v>
      </c>
      <c r="F28" s="25">
        <f>F30</f>
        <v>0</v>
      </c>
      <c r="G28" s="25">
        <f aca="true" t="shared" si="9" ref="G28:M28">SUM(G29:G30)</f>
        <v>564090</v>
      </c>
      <c r="H28" s="25">
        <f t="shared" si="9"/>
        <v>3000</v>
      </c>
      <c r="I28" s="25">
        <f t="shared" si="9"/>
        <v>567090</v>
      </c>
      <c r="J28" s="25">
        <f t="shared" si="9"/>
        <v>0</v>
      </c>
      <c r="K28" s="25">
        <f t="shared" si="9"/>
        <v>567090</v>
      </c>
      <c r="L28" s="25">
        <f t="shared" si="9"/>
        <v>5302</v>
      </c>
      <c r="M28" s="25">
        <f t="shared" si="9"/>
        <v>572392</v>
      </c>
      <c r="N28" s="25">
        <f>SUM(N29:N30)</f>
        <v>0</v>
      </c>
      <c r="O28" s="25">
        <f>SUM(O29:O30)</f>
        <v>572392</v>
      </c>
      <c r="P28" s="25">
        <f>SUM(P29:P30)</f>
        <v>0</v>
      </c>
      <c r="Q28" s="25">
        <f>SUM(Q29:Q30)</f>
        <v>572392</v>
      </c>
    </row>
    <row r="29" spans="1:17" s="2" customFormat="1" ht="42.75">
      <c r="A29" s="17"/>
      <c r="B29" s="17"/>
      <c r="C29" s="24">
        <v>2010</v>
      </c>
      <c r="D29" s="19" t="s">
        <v>33</v>
      </c>
      <c r="E29" s="25"/>
      <c r="F29" s="25"/>
      <c r="G29" s="25">
        <v>0</v>
      </c>
      <c r="H29" s="25">
        <v>3000</v>
      </c>
      <c r="I29" s="25">
        <f>SUM(G29:H29)</f>
        <v>3000</v>
      </c>
      <c r="J29" s="25"/>
      <c r="K29" s="25">
        <f>SUM(I29:J29)</f>
        <v>3000</v>
      </c>
      <c r="L29" s="25">
        <v>6500</v>
      </c>
      <c r="M29" s="25">
        <f>SUM(K29:L29)</f>
        <v>9500</v>
      </c>
      <c r="N29" s="25"/>
      <c r="O29" s="25">
        <f>SUM(M29:N29)</f>
        <v>9500</v>
      </c>
      <c r="P29" s="25"/>
      <c r="Q29" s="25">
        <f>SUM(O29:P29)</f>
        <v>9500</v>
      </c>
    </row>
    <row r="30" spans="1:17" s="2" customFormat="1" ht="32.25">
      <c r="A30" s="17"/>
      <c r="B30" s="17"/>
      <c r="C30" s="18">
        <v>2030</v>
      </c>
      <c r="D30" s="32" t="s">
        <v>42</v>
      </c>
      <c r="E30" s="25">
        <v>564090</v>
      </c>
      <c r="F30" s="25"/>
      <c r="G30" s="25">
        <f>SUM(E30:F30)</f>
        <v>564090</v>
      </c>
      <c r="H30" s="25"/>
      <c r="I30" s="25">
        <f>SUM(G30:H30)</f>
        <v>564090</v>
      </c>
      <c r="J30" s="25"/>
      <c r="K30" s="25">
        <f>SUM(I30:J30)</f>
        <v>564090</v>
      </c>
      <c r="L30" s="25">
        <v>-1198</v>
      </c>
      <c r="M30" s="25">
        <f>SUM(K30:L30)</f>
        <v>562892</v>
      </c>
      <c r="N30" s="25"/>
      <c r="O30" s="25">
        <f>SUM(M30:N30)</f>
        <v>562892</v>
      </c>
      <c r="P30" s="25"/>
      <c r="Q30" s="25">
        <f>SUM(O30:P30)</f>
        <v>562892</v>
      </c>
    </row>
    <row r="31" spans="1:17" s="2" customFormat="1" ht="19.5" customHeight="1">
      <c r="A31" s="17"/>
      <c r="B31" s="17">
        <v>85295</v>
      </c>
      <c r="C31" s="17"/>
      <c r="D31" s="32" t="s">
        <v>32</v>
      </c>
      <c r="E31" s="25">
        <f aca="true" t="shared" si="10" ref="E31:K31">SUM(E32:E33)</f>
        <v>0</v>
      </c>
      <c r="F31" s="25">
        <f t="shared" si="10"/>
        <v>619000</v>
      </c>
      <c r="G31" s="25">
        <f t="shared" si="10"/>
        <v>619000</v>
      </c>
      <c r="H31" s="25">
        <f t="shared" si="10"/>
        <v>1500</v>
      </c>
      <c r="I31" s="25">
        <f t="shared" si="10"/>
        <v>620500</v>
      </c>
      <c r="J31" s="25">
        <f t="shared" si="10"/>
        <v>0</v>
      </c>
      <c r="K31" s="25">
        <f t="shared" si="10"/>
        <v>620500</v>
      </c>
      <c r="L31" s="25">
        <f>SUM(L32:L33)</f>
        <v>1900</v>
      </c>
      <c r="M31" s="25">
        <f>SUM(M32:M33)</f>
        <v>622400</v>
      </c>
      <c r="N31" s="25">
        <f>SUM(N32:N33)</f>
        <v>100090</v>
      </c>
      <c r="O31" s="25">
        <f>SUM(O32:O33)</f>
        <v>722490</v>
      </c>
      <c r="P31" s="25">
        <f>SUM(P32:P33)</f>
        <v>1100</v>
      </c>
      <c r="Q31" s="25">
        <f>SUM(Q32:Q33)</f>
        <v>723590</v>
      </c>
    </row>
    <row r="32" spans="1:17" s="2" customFormat="1" ht="42.75">
      <c r="A32" s="17"/>
      <c r="B32" s="17"/>
      <c r="C32" s="17">
        <v>2010</v>
      </c>
      <c r="D32" s="19" t="s">
        <v>33</v>
      </c>
      <c r="E32" s="25">
        <v>0</v>
      </c>
      <c r="F32" s="25">
        <v>14400</v>
      </c>
      <c r="G32" s="25">
        <f>SUM(E32:F32)</f>
        <v>14400</v>
      </c>
      <c r="H32" s="25">
        <v>1500</v>
      </c>
      <c r="I32" s="25">
        <f>SUM(G32:H32)</f>
        <v>15900</v>
      </c>
      <c r="J32" s="25"/>
      <c r="K32" s="25">
        <f>SUM(I32:J32)</f>
        <v>15900</v>
      </c>
      <c r="L32" s="25">
        <v>1900</v>
      </c>
      <c r="M32" s="25">
        <f>SUM(K32:L32)</f>
        <v>17800</v>
      </c>
      <c r="N32" s="25">
        <v>16700</v>
      </c>
      <c r="O32" s="25">
        <f>SUM(M32:N32)</f>
        <v>34500</v>
      </c>
      <c r="P32" s="25">
        <v>1100</v>
      </c>
      <c r="Q32" s="25">
        <f>SUM(O32:P32)</f>
        <v>35600</v>
      </c>
    </row>
    <row r="33" spans="1:17" s="2" customFormat="1" ht="32.25">
      <c r="A33" s="17"/>
      <c r="B33" s="17"/>
      <c r="C33" s="17">
        <v>2030</v>
      </c>
      <c r="D33" s="32" t="s">
        <v>42</v>
      </c>
      <c r="E33" s="25">
        <v>0</v>
      </c>
      <c r="F33" s="25">
        <v>604600</v>
      </c>
      <c r="G33" s="25">
        <f>SUM(E33:F33)</f>
        <v>604600</v>
      </c>
      <c r="H33" s="25"/>
      <c r="I33" s="25">
        <f>SUM(G33:H33)</f>
        <v>604600</v>
      </c>
      <c r="J33" s="25"/>
      <c r="K33" s="25">
        <f>SUM(I33:J33)</f>
        <v>604600</v>
      </c>
      <c r="L33" s="25"/>
      <c r="M33" s="25">
        <f>SUM(K33:L33)</f>
        <v>604600</v>
      </c>
      <c r="N33" s="25">
        <v>83390</v>
      </c>
      <c r="O33" s="25">
        <f>SUM(M33:N33)</f>
        <v>687990</v>
      </c>
      <c r="P33" s="25"/>
      <c r="Q33" s="25">
        <f>SUM(O33:P33)</f>
        <v>687990</v>
      </c>
    </row>
    <row r="34" spans="1:17" s="29" customFormat="1" ht="22.5" customHeight="1">
      <c r="A34" s="7">
        <v>854</v>
      </c>
      <c r="B34" s="7"/>
      <c r="C34" s="7"/>
      <c r="D34" s="33" t="s">
        <v>48</v>
      </c>
      <c r="E34" s="34"/>
      <c r="F34" s="34"/>
      <c r="G34" s="34"/>
      <c r="H34" s="34"/>
      <c r="I34" s="34"/>
      <c r="J34" s="34"/>
      <c r="K34" s="34"/>
      <c r="L34" s="34"/>
      <c r="M34" s="34">
        <f aca="true" t="shared" si="11" ref="M34:Q35">SUM(M35)</f>
        <v>0</v>
      </c>
      <c r="N34" s="34">
        <f t="shared" si="11"/>
        <v>228614</v>
      </c>
      <c r="O34" s="34">
        <f t="shared" si="11"/>
        <v>228614</v>
      </c>
      <c r="P34" s="34">
        <f t="shared" si="11"/>
        <v>0</v>
      </c>
      <c r="Q34" s="34">
        <f t="shared" si="11"/>
        <v>228614</v>
      </c>
    </row>
    <row r="35" spans="1:17" s="2" customFormat="1" ht="25.5" customHeight="1">
      <c r="A35" s="17"/>
      <c r="B35" s="17">
        <v>85415</v>
      </c>
      <c r="C35" s="17"/>
      <c r="D35" s="32" t="s">
        <v>49</v>
      </c>
      <c r="E35" s="25"/>
      <c r="F35" s="25"/>
      <c r="G35" s="25"/>
      <c r="H35" s="25"/>
      <c r="I35" s="25"/>
      <c r="J35" s="25"/>
      <c r="K35" s="25"/>
      <c r="L35" s="25"/>
      <c r="M35" s="25">
        <f t="shared" si="11"/>
        <v>0</v>
      </c>
      <c r="N35" s="25">
        <f t="shared" si="11"/>
        <v>228614</v>
      </c>
      <c r="O35" s="25">
        <f t="shared" si="11"/>
        <v>228614</v>
      </c>
      <c r="P35" s="25">
        <f t="shared" si="11"/>
        <v>0</v>
      </c>
      <c r="Q35" s="25">
        <f t="shared" si="11"/>
        <v>228614</v>
      </c>
    </row>
    <row r="36" spans="1:17" s="2" customFormat="1" ht="32.25">
      <c r="A36" s="17"/>
      <c r="B36" s="17"/>
      <c r="C36" s="17">
        <v>2030</v>
      </c>
      <c r="D36" s="32" t="s">
        <v>42</v>
      </c>
      <c r="E36" s="25"/>
      <c r="F36" s="25"/>
      <c r="G36" s="25"/>
      <c r="H36" s="25"/>
      <c r="I36" s="25"/>
      <c r="J36" s="25"/>
      <c r="K36" s="25"/>
      <c r="L36" s="25"/>
      <c r="M36" s="25">
        <v>0</v>
      </c>
      <c r="N36" s="25">
        <v>228614</v>
      </c>
      <c r="O36" s="25">
        <f>SUM(M36:N36)</f>
        <v>228614</v>
      </c>
      <c r="P36" s="25"/>
      <c r="Q36" s="25">
        <f>SUM(O36:P36)</f>
        <v>228614</v>
      </c>
    </row>
    <row r="37" spans="1:17" s="2" customFormat="1" ht="25.5" customHeight="1">
      <c r="A37" s="35"/>
      <c r="B37" s="36"/>
      <c r="C37" s="37"/>
      <c r="D37" s="38" t="s">
        <v>50</v>
      </c>
      <c r="E37" s="34">
        <f>SUM(E18,E15)</f>
        <v>8849723</v>
      </c>
      <c r="F37" s="34">
        <f>SUM(F18,F15)</f>
        <v>619000</v>
      </c>
      <c r="G37" s="34">
        <f>SUM(G18,G15)</f>
        <v>9468723</v>
      </c>
      <c r="H37" s="34">
        <f>SUM(H18,H15)</f>
        <v>4500</v>
      </c>
      <c r="I37" s="34">
        <f>SUM(I18,I15,I12)</f>
        <v>9473223</v>
      </c>
      <c r="J37" s="34">
        <f>SUM(J18,J15,J12)</f>
        <v>304701</v>
      </c>
      <c r="K37" s="34">
        <f>SUM(K18,K15,K12)</f>
        <v>9777924</v>
      </c>
      <c r="L37" s="34">
        <f>SUM(L18,L15,L12)</f>
        <v>-24311</v>
      </c>
      <c r="M37" s="34">
        <f>SUM(M18,M15,M12,M34)</f>
        <v>9753613</v>
      </c>
      <c r="N37" s="34">
        <f>SUM(N18,N15,N12,N34)</f>
        <v>328704</v>
      </c>
      <c r="O37" s="34">
        <f>SUM(O18,O15,O12,O34)</f>
        <v>10082317</v>
      </c>
      <c r="P37" s="34">
        <f>SUM(P18,P15,P12,P34)</f>
        <v>1100</v>
      </c>
      <c r="Q37" s="34">
        <f>SUM(Q18,Q15,Q12,Q34)</f>
        <v>10083417</v>
      </c>
    </row>
    <row r="38" spans="1:3" ht="12.75">
      <c r="A38" s="3"/>
      <c r="B38" s="3"/>
      <c r="C38" s="3"/>
    </row>
    <row r="39" spans="5:17" ht="12.75"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1" spans="5:17" ht="12.75"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</sheetData>
  <sheetProtection selectLockedCells="1" selectUnlockedCells="1"/>
  <mergeCells count="3">
    <mergeCell ref="A5:Q5"/>
    <mergeCell ref="A6:Q6"/>
    <mergeCell ref="A10:O10"/>
  </mergeCells>
  <printOptions horizontalCentered="1"/>
  <pageMargins left="0.31527777777777777" right="0.31527777777777777" top="0.7875" bottom="0.5909722222222222" header="0.5118055555555555" footer="0.31527777777777777"/>
  <pageSetup firstPageNumber="1" useFirstPageNumber="1"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D45" sqref="AD45"/>
    </sheetView>
  </sheetViews>
  <sheetFormatPr defaultColWidth="9.00390625" defaultRowHeight="12.75"/>
  <cols>
    <col min="1" max="1" width="5.625" style="1" customWidth="1"/>
    <col min="2" max="2" width="7.25390625" style="1" customWidth="1"/>
    <col min="3" max="3" width="4.375" style="1" customWidth="1"/>
    <col min="4" max="4" width="31.875" style="1" customWidth="1"/>
    <col min="5" max="24" width="0" style="0" hidden="1" customWidth="1"/>
    <col min="25" max="25" width="11.25390625" style="0" customWidth="1"/>
    <col min="26" max="26" width="12.25390625" style="0" customWidth="1"/>
    <col min="27" max="27" width="9.875" style="0" customWidth="1"/>
    <col min="28" max="29" width="11.25390625" style="0" customWidth="1"/>
    <col min="30" max="30" width="12.25390625" style="0" customWidth="1"/>
  </cols>
  <sheetData>
    <row r="1" spans="1:30" ht="33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20.25" customHeight="1">
      <c r="A2" s="41" t="s">
        <v>16</v>
      </c>
      <c r="B2" s="41" t="s">
        <v>17</v>
      </c>
      <c r="C2" s="41" t="s">
        <v>18</v>
      </c>
      <c r="D2" s="42" t="s">
        <v>19</v>
      </c>
      <c r="E2" s="43" t="s">
        <v>25</v>
      </c>
      <c r="F2" s="43"/>
      <c r="G2" s="43" t="s">
        <v>21</v>
      </c>
      <c r="H2" s="43"/>
      <c r="I2" s="43" t="s">
        <v>23</v>
      </c>
      <c r="J2" s="43"/>
      <c r="K2" s="43" t="s">
        <v>21</v>
      </c>
      <c r="L2" s="43"/>
      <c r="M2" s="43" t="s">
        <v>23</v>
      </c>
      <c r="N2" s="43"/>
      <c r="O2" s="43" t="s">
        <v>21</v>
      </c>
      <c r="P2" s="43"/>
      <c r="Q2" s="43" t="s">
        <v>23</v>
      </c>
      <c r="R2" s="43"/>
      <c r="S2" s="43" t="s">
        <v>21</v>
      </c>
      <c r="T2" s="43"/>
      <c r="U2" s="43" t="s">
        <v>24</v>
      </c>
      <c r="V2" s="43"/>
      <c r="W2" s="43" t="s">
        <v>21</v>
      </c>
      <c r="X2" s="43"/>
      <c r="Y2" s="43" t="s">
        <v>25</v>
      </c>
      <c r="Z2" s="43"/>
      <c r="AA2" s="43" t="s">
        <v>21</v>
      </c>
      <c r="AB2" s="43"/>
      <c r="AC2" s="43" t="s">
        <v>24</v>
      </c>
      <c r="AD2" s="43"/>
    </row>
    <row r="3" spans="1:30" ht="17.25" customHeight="1">
      <c r="A3" s="41"/>
      <c r="B3" s="41"/>
      <c r="C3" s="41"/>
      <c r="D3" s="42"/>
      <c r="E3" s="43" t="s">
        <v>52</v>
      </c>
      <c r="F3" s="43" t="s">
        <v>53</v>
      </c>
      <c r="G3" s="43" t="s">
        <v>52</v>
      </c>
      <c r="H3" s="43" t="s">
        <v>53</v>
      </c>
      <c r="I3" s="43" t="s">
        <v>52</v>
      </c>
      <c r="J3" s="43" t="s">
        <v>53</v>
      </c>
      <c r="K3" s="43" t="s">
        <v>52</v>
      </c>
      <c r="L3" s="43" t="s">
        <v>53</v>
      </c>
      <c r="M3" s="43" t="s">
        <v>52</v>
      </c>
      <c r="N3" s="43" t="s">
        <v>53</v>
      </c>
      <c r="O3" s="43" t="s">
        <v>52</v>
      </c>
      <c r="P3" s="43" t="s">
        <v>53</v>
      </c>
      <c r="Q3" s="43" t="s">
        <v>52</v>
      </c>
      <c r="R3" s="43" t="s">
        <v>53</v>
      </c>
      <c r="S3" s="43" t="s">
        <v>52</v>
      </c>
      <c r="T3" s="43" t="s">
        <v>53</v>
      </c>
      <c r="U3" s="43" t="s">
        <v>52</v>
      </c>
      <c r="V3" s="43" t="s">
        <v>53</v>
      </c>
      <c r="W3" s="43" t="s">
        <v>52</v>
      </c>
      <c r="X3" s="43" t="s">
        <v>53</v>
      </c>
      <c r="Y3" s="43" t="s">
        <v>52</v>
      </c>
      <c r="Z3" s="43" t="s">
        <v>53</v>
      </c>
      <c r="AA3" s="43" t="s">
        <v>52</v>
      </c>
      <c r="AB3" s="43" t="s">
        <v>53</v>
      </c>
      <c r="AC3" s="43" t="s">
        <v>52</v>
      </c>
      <c r="AD3" s="43" t="s">
        <v>53</v>
      </c>
    </row>
    <row r="4" spans="1:30" s="1" customFormat="1" ht="21.75" customHeight="1">
      <c r="A4" s="41" t="s">
        <v>29</v>
      </c>
      <c r="B4" s="41"/>
      <c r="C4" s="44"/>
      <c r="D4" s="33" t="s">
        <v>30</v>
      </c>
      <c r="E4" s="45"/>
      <c r="F4" s="45"/>
      <c r="G4" s="45"/>
      <c r="H4" s="45"/>
      <c r="I4" s="45"/>
      <c r="J4" s="45"/>
      <c r="K4" s="45"/>
      <c r="L4" s="45"/>
      <c r="M4" s="46">
        <f aca="true" t="shared" si="0" ref="M4:R4">SUM(M5)</f>
        <v>0</v>
      </c>
      <c r="N4" s="46">
        <f t="shared" si="0"/>
        <v>0</v>
      </c>
      <c r="O4" s="46">
        <f t="shared" si="0"/>
        <v>0</v>
      </c>
      <c r="P4" s="46">
        <f t="shared" si="0"/>
        <v>304701</v>
      </c>
      <c r="Q4" s="46">
        <f t="shared" si="0"/>
        <v>0</v>
      </c>
      <c r="R4" s="46">
        <f t="shared" si="0"/>
        <v>304701</v>
      </c>
      <c r="S4" s="46">
        <f aca="true" t="shared" si="1" ref="S4:AD4">SUM(S5)</f>
        <v>0</v>
      </c>
      <c r="T4" s="46">
        <f t="shared" si="1"/>
        <v>0</v>
      </c>
      <c r="U4" s="46">
        <f t="shared" si="1"/>
        <v>0</v>
      </c>
      <c r="V4" s="46">
        <f t="shared" si="1"/>
        <v>304701</v>
      </c>
      <c r="W4" s="46">
        <f t="shared" si="1"/>
        <v>0</v>
      </c>
      <c r="X4" s="46">
        <f t="shared" si="1"/>
        <v>0</v>
      </c>
      <c r="Y4" s="46">
        <f t="shared" si="1"/>
        <v>0</v>
      </c>
      <c r="Z4" s="46">
        <f t="shared" si="1"/>
        <v>304701</v>
      </c>
      <c r="AA4" s="46">
        <f t="shared" si="1"/>
        <v>0</v>
      </c>
      <c r="AB4" s="46">
        <f t="shared" si="1"/>
        <v>0</v>
      </c>
      <c r="AC4" s="46">
        <f t="shared" si="1"/>
        <v>0</v>
      </c>
      <c r="AD4" s="46">
        <f t="shared" si="1"/>
        <v>304701</v>
      </c>
    </row>
    <row r="5" spans="1:30" s="2" customFormat="1" ht="21.75" customHeight="1">
      <c r="A5" s="47"/>
      <c r="B5" s="47" t="s">
        <v>31</v>
      </c>
      <c r="C5" s="48"/>
      <c r="D5" s="32" t="s">
        <v>32</v>
      </c>
      <c r="E5" s="49"/>
      <c r="F5" s="49"/>
      <c r="G5" s="49"/>
      <c r="H5" s="49"/>
      <c r="I5" s="49"/>
      <c r="J5" s="49"/>
      <c r="K5" s="49"/>
      <c r="L5" s="49"/>
      <c r="M5" s="50">
        <f aca="true" t="shared" si="2" ref="M5:R5">SUM(M6:M11)</f>
        <v>0</v>
      </c>
      <c r="N5" s="50">
        <f t="shared" si="2"/>
        <v>0</v>
      </c>
      <c r="O5" s="50">
        <f t="shared" si="2"/>
        <v>0</v>
      </c>
      <c r="P5" s="50">
        <f t="shared" si="2"/>
        <v>304701</v>
      </c>
      <c r="Q5" s="50">
        <f t="shared" si="2"/>
        <v>0</v>
      </c>
      <c r="R5" s="50">
        <f t="shared" si="2"/>
        <v>304701</v>
      </c>
      <c r="S5" s="50">
        <f aca="true" t="shared" si="3" ref="S5:Z5">SUM(S6:S11)</f>
        <v>0</v>
      </c>
      <c r="T5" s="50">
        <f t="shared" si="3"/>
        <v>0</v>
      </c>
      <c r="U5" s="50">
        <f t="shared" si="3"/>
        <v>0</v>
      </c>
      <c r="V5" s="50">
        <f t="shared" si="3"/>
        <v>304701</v>
      </c>
      <c r="W5" s="50">
        <f t="shared" si="3"/>
        <v>0</v>
      </c>
      <c r="X5" s="50">
        <f t="shared" si="3"/>
        <v>0</v>
      </c>
      <c r="Y5" s="50">
        <f t="shared" si="3"/>
        <v>0</v>
      </c>
      <c r="Z5" s="50">
        <f t="shared" si="3"/>
        <v>304701</v>
      </c>
      <c r="AA5" s="50">
        <f>SUM(AA6:AA11)</f>
        <v>0</v>
      </c>
      <c r="AB5" s="50">
        <f>SUM(AB6:AB11)</f>
        <v>0</v>
      </c>
      <c r="AC5" s="50">
        <f>SUM(AC6:AC11)</f>
        <v>0</v>
      </c>
      <c r="AD5" s="50">
        <f>SUM(AD6:AD11)</f>
        <v>304701</v>
      </c>
    </row>
    <row r="6" spans="1:30" s="2" customFormat="1" ht="21.75" customHeight="1">
      <c r="A6" s="47"/>
      <c r="B6" s="47"/>
      <c r="C6" s="48">
        <v>4010</v>
      </c>
      <c r="D6" s="32" t="s">
        <v>54</v>
      </c>
      <c r="E6" s="49"/>
      <c r="F6" s="49"/>
      <c r="G6" s="49"/>
      <c r="H6" s="49"/>
      <c r="I6" s="49"/>
      <c r="J6" s="49"/>
      <c r="K6" s="49"/>
      <c r="L6" s="49"/>
      <c r="M6" s="50">
        <v>0</v>
      </c>
      <c r="N6" s="50">
        <v>0</v>
      </c>
      <c r="O6" s="50">
        <v>0</v>
      </c>
      <c r="P6" s="50">
        <v>3900</v>
      </c>
      <c r="Q6" s="50">
        <f aca="true" t="shared" si="4" ref="Q6:R11">SUM(M6,O6)</f>
        <v>0</v>
      </c>
      <c r="R6" s="50">
        <f t="shared" si="4"/>
        <v>3900</v>
      </c>
      <c r="S6" s="50"/>
      <c r="T6" s="50"/>
      <c r="U6" s="50">
        <f aca="true" t="shared" si="5" ref="U6:U11">SUM(Q6,S6)</f>
        <v>0</v>
      </c>
      <c r="V6" s="50">
        <f aca="true" t="shared" si="6" ref="V6:V11">SUM(R6,T6)</f>
        <v>3900</v>
      </c>
      <c r="W6" s="50"/>
      <c r="X6" s="50"/>
      <c r="Y6" s="50">
        <f aca="true" t="shared" si="7" ref="Y6:Y11">SUM(U6,W6)</f>
        <v>0</v>
      </c>
      <c r="Z6" s="50">
        <f aca="true" t="shared" si="8" ref="Z6:Z11">SUM(V6,X6)</f>
        <v>3900</v>
      </c>
      <c r="AA6" s="50"/>
      <c r="AB6" s="50"/>
      <c r="AC6" s="50">
        <f aca="true" t="shared" si="9" ref="AC6:AC11">SUM(Y6,AA6)</f>
        <v>0</v>
      </c>
      <c r="AD6" s="50">
        <f aca="true" t="shared" si="10" ref="AD6:AD11">SUM(Z6,AB6)</f>
        <v>3900</v>
      </c>
    </row>
    <row r="7" spans="1:30" s="2" customFormat="1" ht="21.75" customHeight="1">
      <c r="A7" s="47"/>
      <c r="B7" s="47"/>
      <c r="C7" s="48">
        <v>4110</v>
      </c>
      <c r="D7" s="32" t="s">
        <v>55</v>
      </c>
      <c r="E7" s="49"/>
      <c r="F7" s="49"/>
      <c r="G7" s="49"/>
      <c r="H7" s="49"/>
      <c r="I7" s="49"/>
      <c r="J7" s="49"/>
      <c r="K7" s="49"/>
      <c r="L7" s="49"/>
      <c r="M7" s="50">
        <v>0</v>
      </c>
      <c r="N7" s="50">
        <v>0</v>
      </c>
      <c r="O7" s="50">
        <v>0</v>
      </c>
      <c r="P7" s="50">
        <v>673</v>
      </c>
      <c r="Q7" s="50">
        <f t="shared" si="4"/>
        <v>0</v>
      </c>
      <c r="R7" s="50">
        <f t="shared" si="4"/>
        <v>673</v>
      </c>
      <c r="S7" s="50"/>
      <c r="T7" s="50"/>
      <c r="U7" s="50">
        <f t="shared" si="5"/>
        <v>0</v>
      </c>
      <c r="V7" s="50">
        <f t="shared" si="6"/>
        <v>673</v>
      </c>
      <c r="W7" s="50"/>
      <c r="X7" s="50"/>
      <c r="Y7" s="50">
        <f t="shared" si="7"/>
        <v>0</v>
      </c>
      <c r="Z7" s="50">
        <f t="shared" si="8"/>
        <v>673</v>
      </c>
      <c r="AA7" s="50"/>
      <c r="AB7" s="50"/>
      <c r="AC7" s="50">
        <f t="shared" si="9"/>
        <v>0</v>
      </c>
      <c r="AD7" s="50">
        <f t="shared" si="10"/>
        <v>673</v>
      </c>
    </row>
    <row r="8" spans="1:30" s="2" customFormat="1" ht="21.75" customHeight="1">
      <c r="A8" s="47"/>
      <c r="B8" s="47"/>
      <c r="C8" s="48">
        <v>4120</v>
      </c>
      <c r="D8" s="32" t="s">
        <v>56</v>
      </c>
      <c r="E8" s="49"/>
      <c r="F8" s="49"/>
      <c r="G8" s="49"/>
      <c r="H8" s="49"/>
      <c r="I8" s="49"/>
      <c r="J8" s="49"/>
      <c r="K8" s="49"/>
      <c r="L8" s="49"/>
      <c r="M8" s="50">
        <v>0</v>
      </c>
      <c r="N8" s="50">
        <v>0</v>
      </c>
      <c r="O8" s="50">
        <v>0</v>
      </c>
      <c r="P8" s="50">
        <v>95</v>
      </c>
      <c r="Q8" s="50">
        <f t="shared" si="4"/>
        <v>0</v>
      </c>
      <c r="R8" s="50">
        <f t="shared" si="4"/>
        <v>95</v>
      </c>
      <c r="S8" s="50"/>
      <c r="T8" s="50"/>
      <c r="U8" s="50">
        <f t="shared" si="5"/>
        <v>0</v>
      </c>
      <c r="V8" s="50">
        <f t="shared" si="6"/>
        <v>95</v>
      </c>
      <c r="W8" s="50"/>
      <c r="X8" s="50"/>
      <c r="Y8" s="50">
        <f t="shared" si="7"/>
        <v>0</v>
      </c>
      <c r="Z8" s="50">
        <f t="shared" si="8"/>
        <v>95</v>
      </c>
      <c r="AA8" s="50"/>
      <c r="AB8" s="50"/>
      <c r="AC8" s="50">
        <f t="shared" si="9"/>
        <v>0</v>
      </c>
      <c r="AD8" s="50">
        <f t="shared" si="10"/>
        <v>95</v>
      </c>
    </row>
    <row r="9" spans="1:30" s="2" customFormat="1" ht="21.75" customHeight="1">
      <c r="A9" s="47"/>
      <c r="B9" s="47"/>
      <c r="C9" s="48">
        <v>4210</v>
      </c>
      <c r="D9" s="32" t="s">
        <v>57</v>
      </c>
      <c r="E9" s="49"/>
      <c r="F9" s="49"/>
      <c r="G9" s="49"/>
      <c r="H9" s="49"/>
      <c r="I9" s="49"/>
      <c r="J9" s="49"/>
      <c r="K9" s="49"/>
      <c r="L9" s="49"/>
      <c r="M9" s="50">
        <v>0</v>
      </c>
      <c r="N9" s="50">
        <v>0</v>
      </c>
      <c r="O9" s="50">
        <v>0</v>
      </c>
      <c r="P9" s="50">
        <v>207</v>
      </c>
      <c r="Q9" s="50">
        <f t="shared" si="4"/>
        <v>0</v>
      </c>
      <c r="R9" s="50">
        <f t="shared" si="4"/>
        <v>207</v>
      </c>
      <c r="S9" s="50"/>
      <c r="T9" s="50"/>
      <c r="U9" s="50">
        <f t="shared" si="5"/>
        <v>0</v>
      </c>
      <c r="V9" s="50">
        <f t="shared" si="6"/>
        <v>207</v>
      </c>
      <c r="W9" s="50"/>
      <c r="X9" s="50"/>
      <c r="Y9" s="50">
        <f t="shared" si="7"/>
        <v>0</v>
      </c>
      <c r="Z9" s="50">
        <f t="shared" si="8"/>
        <v>207</v>
      </c>
      <c r="AA9" s="50"/>
      <c r="AB9" s="50"/>
      <c r="AC9" s="50">
        <f t="shared" si="9"/>
        <v>0</v>
      </c>
      <c r="AD9" s="50">
        <f t="shared" si="10"/>
        <v>207</v>
      </c>
    </row>
    <row r="10" spans="1:30" s="2" customFormat="1" ht="21.75" customHeight="1">
      <c r="A10" s="47"/>
      <c r="B10" s="47"/>
      <c r="C10" s="48">
        <v>4300</v>
      </c>
      <c r="D10" s="32" t="s">
        <v>58</v>
      </c>
      <c r="E10" s="49"/>
      <c r="F10" s="49"/>
      <c r="G10" s="49"/>
      <c r="H10" s="49"/>
      <c r="I10" s="49"/>
      <c r="J10" s="49"/>
      <c r="K10" s="49"/>
      <c r="L10" s="49"/>
      <c r="M10" s="50">
        <v>0</v>
      </c>
      <c r="N10" s="50">
        <v>0</v>
      </c>
      <c r="O10" s="50">
        <v>0</v>
      </c>
      <c r="P10" s="50">
        <v>1100</v>
      </c>
      <c r="Q10" s="50">
        <f t="shared" si="4"/>
        <v>0</v>
      </c>
      <c r="R10" s="50">
        <f t="shared" si="4"/>
        <v>1100</v>
      </c>
      <c r="S10" s="50"/>
      <c r="T10" s="50"/>
      <c r="U10" s="50">
        <f t="shared" si="5"/>
        <v>0</v>
      </c>
      <c r="V10" s="50">
        <f t="shared" si="6"/>
        <v>1100</v>
      </c>
      <c r="W10" s="50"/>
      <c r="X10" s="50"/>
      <c r="Y10" s="50">
        <f t="shared" si="7"/>
        <v>0</v>
      </c>
      <c r="Z10" s="50">
        <f t="shared" si="8"/>
        <v>1100</v>
      </c>
      <c r="AA10" s="50"/>
      <c r="AB10" s="50"/>
      <c r="AC10" s="50">
        <f t="shared" si="9"/>
        <v>0</v>
      </c>
      <c r="AD10" s="50">
        <f t="shared" si="10"/>
        <v>1100</v>
      </c>
    </row>
    <row r="11" spans="1:30" s="2" customFormat="1" ht="21.75" customHeight="1">
      <c r="A11" s="47"/>
      <c r="B11" s="47"/>
      <c r="C11" s="48">
        <v>4430</v>
      </c>
      <c r="D11" s="32" t="s">
        <v>59</v>
      </c>
      <c r="E11" s="49"/>
      <c r="F11" s="49"/>
      <c r="G11" s="49"/>
      <c r="H11" s="49"/>
      <c r="I11" s="49"/>
      <c r="J11" s="49"/>
      <c r="K11" s="49"/>
      <c r="L11" s="49"/>
      <c r="M11" s="50">
        <v>0</v>
      </c>
      <c r="N11" s="50">
        <v>0</v>
      </c>
      <c r="O11" s="50">
        <v>0</v>
      </c>
      <c r="P11" s="50">
        <v>298726</v>
      </c>
      <c r="Q11" s="50">
        <f t="shared" si="4"/>
        <v>0</v>
      </c>
      <c r="R11" s="50">
        <f t="shared" si="4"/>
        <v>298726</v>
      </c>
      <c r="S11" s="50"/>
      <c r="T11" s="50"/>
      <c r="U11" s="50">
        <f t="shared" si="5"/>
        <v>0</v>
      </c>
      <c r="V11" s="50">
        <f t="shared" si="6"/>
        <v>298726</v>
      </c>
      <c r="W11" s="50"/>
      <c r="X11" s="50"/>
      <c r="Y11" s="50">
        <f t="shared" si="7"/>
        <v>0</v>
      </c>
      <c r="Z11" s="50">
        <f t="shared" si="8"/>
        <v>298726</v>
      </c>
      <c r="AA11" s="50"/>
      <c r="AB11" s="50"/>
      <c r="AC11" s="50">
        <f t="shared" si="9"/>
        <v>0</v>
      </c>
      <c r="AD11" s="50">
        <f t="shared" si="10"/>
        <v>298726</v>
      </c>
    </row>
    <row r="12" spans="1:30" s="2" customFormat="1" ht="21" customHeight="1">
      <c r="A12" s="41" t="s">
        <v>34</v>
      </c>
      <c r="B12" s="51"/>
      <c r="C12" s="52"/>
      <c r="D12" s="33" t="s">
        <v>35</v>
      </c>
      <c r="E12" s="46">
        <f aca="true" t="shared" si="11" ref="E12:AD12">SUM(E13)</f>
        <v>0</v>
      </c>
      <c r="F12" s="46">
        <f t="shared" si="11"/>
        <v>156600</v>
      </c>
      <c r="G12" s="46">
        <f t="shared" si="11"/>
        <v>0</v>
      </c>
      <c r="H12" s="46">
        <f t="shared" si="11"/>
        <v>0</v>
      </c>
      <c r="I12" s="46">
        <f t="shared" si="11"/>
        <v>0</v>
      </c>
      <c r="J12" s="46">
        <f t="shared" si="11"/>
        <v>156600</v>
      </c>
      <c r="K12" s="46">
        <f t="shared" si="11"/>
        <v>0</v>
      </c>
      <c r="L12" s="46">
        <f t="shared" si="11"/>
        <v>0</v>
      </c>
      <c r="M12" s="46">
        <f t="shared" si="11"/>
        <v>0</v>
      </c>
      <c r="N12" s="46">
        <f t="shared" si="11"/>
        <v>156600</v>
      </c>
      <c r="O12" s="46">
        <f t="shared" si="11"/>
        <v>0</v>
      </c>
      <c r="P12" s="46">
        <f t="shared" si="11"/>
        <v>0</v>
      </c>
      <c r="Q12" s="46">
        <f t="shared" si="11"/>
        <v>0</v>
      </c>
      <c r="R12" s="46">
        <f t="shared" si="11"/>
        <v>156600</v>
      </c>
      <c r="S12" s="46">
        <f t="shared" si="11"/>
        <v>0</v>
      </c>
      <c r="T12" s="46">
        <f t="shared" si="11"/>
        <v>0</v>
      </c>
      <c r="U12" s="46">
        <f t="shared" si="11"/>
        <v>0</v>
      </c>
      <c r="V12" s="46">
        <f t="shared" si="11"/>
        <v>156600</v>
      </c>
      <c r="W12" s="46">
        <f t="shared" si="11"/>
        <v>0</v>
      </c>
      <c r="X12" s="46">
        <f t="shared" si="11"/>
        <v>0</v>
      </c>
      <c r="Y12" s="46">
        <f t="shared" si="11"/>
        <v>0</v>
      </c>
      <c r="Z12" s="46">
        <f t="shared" si="11"/>
        <v>156600</v>
      </c>
      <c r="AA12" s="46">
        <f t="shared" si="11"/>
        <v>0</v>
      </c>
      <c r="AB12" s="46">
        <f t="shared" si="11"/>
        <v>0</v>
      </c>
      <c r="AC12" s="46">
        <f t="shared" si="11"/>
        <v>0</v>
      </c>
      <c r="AD12" s="46">
        <f t="shared" si="11"/>
        <v>156600</v>
      </c>
    </row>
    <row r="13" spans="1:30" s="2" customFormat="1" ht="21" customHeight="1">
      <c r="A13" s="47"/>
      <c r="B13" s="47">
        <v>75011</v>
      </c>
      <c r="C13" s="31"/>
      <c r="D13" s="32" t="s">
        <v>36</v>
      </c>
      <c r="E13" s="50">
        <f aca="true" t="shared" si="12" ref="E13:J13">SUM(E14:E18)</f>
        <v>0</v>
      </c>
      <c r="F13" s="50">
        <f t="shared" si="12"/>
        <v>156600</v>
      </c>
      <c r="G13" s="50">
        <f t="shared" si="12"/>
        <v>0</v>
      </c>
      <c r="H13" s="50">
        <f t="shared" si="12"/>
        <v>0</v>
      </c>
      <c r="I13" s="50">
        <f t="shared" si="12"/>
        <v>0</v>
      </c>
      <c r="J13" s="50">
        <f t="shared" si="12"/>
        <v>156600</v>
      </c>
      <c r="K13" s="50">
        <f aca="true" t="shared" si="13" ref="K13:R13">SUM(K14:K18)</f>
        <v>0</v>
      </c>
      <c r="L13" s="50">
        <f t="shared" si="13"/>
        <v>0</v>
      </c>
      <c r="M13" s="50">
        <f t="shared" si="13"/>
        <v>0</v>
      </c>
      <c r="N13" s="50">
        <f t="shared" si="13"/>
        <v>156600</v>
      </c>
      <c r="O13" s="50">
        <f t="shared" si="13"/>
        <v>0</v>
      </c>
      <c r="P13" s="50">
        <f t="shared" si="13"/>
        <v>0</v>
      </c>
      <c r="Q13" s="50">
        <f t="shared" si="13"/>
        <v>0</v>
      </c>
      <c r="R13" s="50">
        <f t="shared" si="13"/>
        <v>156600</v>
      </c>
      <c r="S13" s="50">
        <f aca="true" t="shared" si="14" ref="S13:Z13">SUM(S14:S18)</f>
        <v>0</v>
      </c>
      <c r="T13" s="50">
        <f t="shared" si="14"/>
        <v>0</v>
      </c>
      <c r="U13" s="50">
        <f t="shared" si="14"/>
        <v>0</v>
      </c>
      <c r="V13" s="50">
        <f t="shared" si="14"/>
        <v>156600</v>
      </c>
      <c r="W13" s="50">
        <f t="shared" si="14"/>
        <v>0</v>
      </c>
      <c r="X13" s="50">
        <f t="shared" si="14"/>
        <v>0</v>
      </c>
      <c r="Y13" s="50">
        <f t="shared" si="14"/>
        <v>0</v>
      </c>
      <c r="Z13" s="50">
        <f t="shared" si="14"/>
        <v>156600</v>
      </c>
      <c r="AA13" s="50">
        <f>SUM(AA14:AA18)</f>
        <v>0</v>
      </c>
      <c r="AB13" s="50">
        <f>SUM(AB14:AB18)</f>
        <v>0</v>
      </c>
      <c r="AC13" s="50">
        <f>SUM(AC14:AC18)</f>
        <v>0</v>
      </c>
      <c r="AD13" s="50">
        <f>SUM(AD14:AD18)</f>
        <v>156600</v>
      </c>
    </row>
    <row r="14" spans="1:30" s="2" customFormat="1" ht="21" customHeight="1">
      <c r="A14" s="47"/>
      <c r="B14" s="30"/>
      <c r="C14" s="48">
        <v>4010</v>
      </c>
      <c r="D14" s="32" t="s">
        <v>54</v>
      </c>
      <c r="E14" s="50">
        <v>0</v>
      </c>
      <c r="F14" s="50">
        <v>104967</v>
      </c>
      <c r="G14" s="50">
        <v>0</v>
      </c>
      <c r="H14" s="50"/>
      <c r="I14" s="50">
        <f aca="true" t="shared" si="15" ref="I14:J18">SUM(E14,G14)</f>
        <v>0</v>
      </c>
      <c r="J14" s="50">
        <f t="shared" si="15"/>
        <v>104967</v>
      </c>
      <c r="K14" s="50">
        <v>0</v>
      </c>
      <c r="L14" s="50">
        <v>0</v>
      </c>
      <c r="M14" s="50">
        <f aca="true" t="shared" si="16" ref="M14:N18">SUM(I14,K14)</f>
        <v>0</v>
      </c>
      <c r="N14" s="50">
        <f t="shared" si="16"/>
        <v>104967</v>
      </c>
      <c r="O14" s="50">
        <v>0</v>
      </c>
      <c r="P14" s="50">
        <v>0</v>
      </c>
      <c r="Q14" s="50">
        <f aca="true" t="shared" si="17" ref="Q14:R18">SUM(M14,O14)</f>
        <v>0</v>
      </c>
      <c r="R14" s="50">
        <f t="shared" si="17"/>
        <v>104967</v>
      </c>
      <c r="S14" s="50"/>
      <c r="T14" s="50"/>
      <c r="U14" s="50">
        <f aca="true" t="shared" si="18" ref="U14:V18">SUM(Q14,S14)</f>
        <v>0</v>
      </c>
      <c r="V14" s="50">
        <f t="shared" si="18"/>
        <v>104967</v>
      </c>
      <c r="W14" s="50"/>
      <c r="X14" s="50"/>
      <c r="Y14" s="50">
        <f aca="true" t="shared" si="19" ref="Y14:Z18">SUM(U14,W14)</f>
        <v>0</v>
      </c>
      <c r="Z14" s="50">
        <f t="shared" si="19"/>
        <v>104967</v>
      </c>
      <c r="AA14" s="50"/>
      <c r="AB14" s="50"/>
      <c r="AC14" s="50">
        <f>SUM(Y14,AA14)</f>
        <v>0</v>
      </c>
      <c r="AD14" s="50">
        <f>SUM(Z14,AB14)</f>
        <v>104967</v>
      </c>
    </row>
    <row r="15" spans="1:30" s="2" customFormat="1" ht="21" customHeight="1">
      <c r="A15" s="47"/>
      <c r="B15" s="30"/>
      <c r="C15" s="48">
        <v>4040</v>
      </c>
      <c r="D15" s="32" t="s">
        <v>60</v>
      </c>
      <c r="E15" s="50">
        <v>0</v>
      </c>
      <c r="F15" s="50">
        <v>20000</v>
      </c>
      <c r="G15" s="50">
        <v>0</v>
      </c>
      <c r="H15" s="50"/>
      <c r="I15" s="50">
        <f t="shared" si="15"/>
        <v>0</v>
      </c>
      <c r="J15" s="50">
        <f t="shared" si="15"/>
        <v>20000</v>
      </c>
      <c r="K15" s="50">
        <v>0</v>
      </c>
      <c r="L15" s="50">
        <v>0</v>
      </c>
      <c r="M15" s="50">
        <f t="shared" si="16"/>
        <v>0</v>
      </c>
      <c r="N15" s="50">
        <f t="shared" si="16"/>
        <v>20000</v>
      </c>
      <c r="O15" s="50">
        <v>0</v>
      </c>
      <c r="P15" s="50">
        <v>0</v>
      </c>
      <c r="Q15" s="50">
        <f t="shared" si="17"/>
        <v>0</v>
      </c>
      <c r="R15" s="50">
        <f t="shared" si="17"/>
        <v>20000</v>
      </c>
      <c r="S15" s="50"/>
      <c r="T15" s="50"/>
      <c r="U15" s="50">
        <f t="shared" si="18"/>
        <v>0</v>
      </c>
      <c r="V15" s="50">
        <f t="shared" si="18"/>
        <v>20000</v>
      </c>
      <c r="W15" s="50"/>
      <c r="X15" s="50">
        <v>-1434</v>
      </c>
      <c r="Y15" s="50">
        <f t="shared" si="19"/>
        <v>0</v>
      </c>
      <c r="Z15" s="50">
        <f t="shared" si="19"/>
        <v>18566</v>
      </c>
      <c r="AA15" s="50"/>
      <c r="AB15" s="50"/>
      <c r="AC15" s="50">
        <f>SUM(Y15,AA15)</f>
        <v>0</v>
      </c>
      <c r="AD15" s="50">
        <f>SUM(Z15,AB15)</f>
        <v>18566</v>
      </c>
    </row>
    <row r="16" spans="1:30" s="2" customFormat="1" ht="21" customHeight="1">
      <c r="A16" s="47"/>
      <c r="B16" s="30"/>
      <c r="C16" s="48">
        <v>4110</v>
      </c>
      <c r="D16" s="32" t="s">
        <v>55</v>
      </c>
      <c r="E16" s="50">
        <v>0</v>
      </c>
      <c r="F16" s="50">
        <v>18983</v>
      </c>
      <c r="G16" s="50">
        <v>0</v>
      </c>
      <c r="H16" s="50"/>
      <c r="I16" s="50">
        <f t="shared" si="15"/>
        <v>0</v>
      </c>
      <c r="J16" s="50">
        <f t="shared" si="15"/>
        <v>18983</v>
      </c>
      <c r="K16" s="50">
        <v>0</v>
      </c>
      <c r="L16" s="50">
        <v>0</v>
      </c>
      <c r="M16" s="50">
        <f t="shared" si="16"/>
        <v>0</v>
      </c>
      <c r="N16" s="50">
        <f t="shared" si="16"/>
        <v>18983</v>
      </c>
      <c r="O16" s="50">
        <v>0</v>
      </c>
      <c r="P16" s="50">
        <v>0</v>
      </c>
      <c r="Q16" s="50">
        <f t="shared" si="17"/>
        <v>0</v>
      </c>
      <c r="R16" s="50">
        <f t="shared" si="17"/>
        <v>18983</v>
      </c>
      <c r="S16" s="50"/>
      <c r="T16" s="50"/>
      <c r="U16" s="50">
        <f t="shared" si="18"/>
        <v>0</v>
      </c>
      <c r="V16" s="50">
        <f t="shared" si="18"/>
        <v>18983</v>
      </c>
      <c r="W16" s="50"/>
      <c r="X16" s="50">
        <v>1434</v>
      </c>
      <c r="Y16" s="50">
        <f t="shared" si="19"/>
        <v>0</v>
      </c>
      <c r="Z16" s="50">
        <f t="shared" si="19"/>
        <v>20417</v>
      </c>
      <c r="AA16" s="50"/>
      <c r="AB16" s="50"/>
      <c r="AC16" s="50">
        <f>SUM(Y16,AA16)</f>
        <v>0</v>
      </c>
      <c r="AD16" s="50">
        <f>SUM(Z16,AB16)</f>
        <v>20417</v>
      </c>
    </row>
    <row r="17" spans="1:30" s="2" customFormat="1" ht="21" customHeight="1">
      <c r="A17" s="47"/>
      <c r="B17" s="30"/>
      <c r="C17" s="48">
        <v>4120</v>
      </c>
      <c r="D17" s="32" t="s">
        <v>56</v>
      </c>
      <c r="E17" s="50">
        <v>0</v>
      </c>
      <c r="F17" s="50">
        <v>3062</v>
      </c>
      <c r="G17" s="50">
        <v>0</v>
      </c>
      <c r="H17" s="50"/>
      <c r="I17" s="50">
        <f t="shared" si="15"/>
        <v>0</v>
      </c>
      <c r="J17" s="50">
        <f t="shared" si="15"/>
        <v>3062</v>
      </c>
      <c r="K17" s="50">
        <v>0</v>
      </c>
      <c r="L17" s="50">
        <v>0</v>
      </c>
      <c r="M17" s="50">
        <f t="shared" si="16"/>
        <v>0</v>
      </c>
      <c r="N17" s="50">
        <f t="shared" si="16"/>
        <v>3062</v>
      </c>
      <c r="O17" s="50">
        <v>0</v>
      </c>
      <c r="P17" s="50">
        <v>0</v>
      </c>
      <c r="Q17" s="50">
        <f t="shared" si="17"/>
        <v>0</v>
      </c>
      <c r="R17" s="50">
        <f t="shared" si="17"/>
        <v>3062</v>
      </c>
      <c r="S17" s="50"/>
      <c r="T17" s="50"/>
      <c r="U17" s="50">
        <f t="shared" si="18"/>
        <v>0</v>
      </c>
      <c r="V17" s="50">
        <f t="shared" si="18"/>
        <v>3062</v>
      </c>
      <c r="W17" s="50"/>
      <c r="X17" s="50"/>
      <c r="Y17" s="50">
        <f t="shared" si="19"/>
        <v>0</v>
      </c>
      <c r="Z17" s="50">
        <f t="shared" si="19"/>
        <v>3062</v>
      </c>
      <c r="AA17" s="50"/>
      <c r="AB17" s="50"/>
      <c r="AC17" s="50">
        <f>SUM(Y17,AA17)</f>
        <v>0</v>
      </c>
      <c r="AD17" s="50">
        <f>SUM(Z17,AB17)</f>
        <v>3062</v>
      </c>
    </row>
    <row r="18" spans="1:30" s="2" customFormat="1" ht="30.75" customHeight="1">
      <c r="A18" s="47"/>
      <c r="B18" s="30"/>
      <c r="C18" s="48">
        <v>4440</v>
      </c>
      <c r="D18" s="32" t="s">
        <v>61</v>
      </c>
      <c r="E18" s="50">
        <v>0</v>
      </c>
      <c r="F18" s="50">
        <v>9588</v>
      </c>
      <c r="G18" s="50">
        <v>0</v>
      </c>
      <c r="H18" s="50"/>
      <c r="I18" s="50">
        <f t="shared" si="15"/>
        <v>0</v>
      </c>
      <c r="J18" s="50">
        <f t="shared" si="15"/>
        <v>9588</v>
      </c>
      <c r="K18" s="50">
        <v>0</v>
      </c>
      <c r="L18" s="50">
        <v>0</v>
      </c>
      <c r="M18" s="50">
        <f t="shared" si="16"/>
        <v>0</v>
      </c>
      <c r="N18" s="50">
        <f t="shared" si="16"/>
        <v>9588</v>
      </c>
      <c r="O18" s="50">
        <v>0</v>
      </c>
      <c r="P18" s="50">
        <v>0</v>
      </c>
      <c r="Q18" s="50">
        <f t="shared" si="17"/>
        <v>0</v>
      </c>
      <c r="R18" s="50">
        <f t="shared" si="17"/>
        <v>9588</v>
      </c>
      <c r="S18" s="50"/>
      <c r="T18" s="50"/>
      <c r="U18" s="50">
        <f t="shared" si="18"/>
        <v>0</v>
      </c>
      <c r="V18" s="50">
        <f t="shared" si="18"/>
        <v>9588</v>
      </c>
      <c r="W18" s="50"/>
      <c r="X18" s="50"/>
      <c r="Y18" s="50">
        <f t="shared" si="19"/>
        <v>0</v>
      </c>
      <c r="Z18" s="50">
        <f t="shared" si="19"/>
        <v>9588</v>
      </c>
      <c r="AA18" s="50"/>
      <c r="AB18" s="50"/>
      <c r="AC18" s="50">
        <f>SUM(Y18,AA18)</f>
        <v>0</v>
      </c>
      <c r="AD18" s="50">
        <f>SUM(Z18,AB18)</f>
        <v>9588</v>
      </c>
    </row>
    <row r="19" spans="1:256" s="53" customFormat="1" ht="21.75" customHeight="1">
      <c r="A19" s="41">
        <v>852</v>
      </c>
      <c r="B19" s="51"/>
      <c r="C19" s="52"/>
      <c r="D19" s="33" t="s">
        <v>39</v>
      </c>
      <c r="E19" s="46">
        <f aca="true" t="shared" si="20" ref="E19:J19">SUM(E20,E27,E29,E33,E31,E39)</f>
        <v>1848866</v>
      </c>
      <c r="F19" s="46">
        <f t="shared" si="20"/>
        <v>6844257</v>
      </c>
      <c r="G19" s="46">
        <f t="shared" si="20"/>
        <v>604600</v>
      </c>
      <c r="H19" s="46">
        <f t="shared" si="20"/>
        <v>14400</v>
      </c>
      <c r="I19" s="46">
        <f t="shared" si="20"/>
        <v>2453466</v>
      </c>
      <c r="J19" s="46">
        <f t="shared" si="20"/>
        <v>6858657</v>
      </c>
      <c r="K19" s="46">
        <f aca="true" t="shared" si="21" ref="K19:R19">SUM(K20,K27,K29,K33,K31,K39)</f>
        <v>0</v>
      </c>
      <c r="L19" s="46">
        <f t="shared" si="21"/>
        <v>4500</v>
      </c>
      <c r="M19" s="46">
        <f t="shared" si="21"/>
        <v>2453466</v>
      </c>
      <c r="N19" s="46">
        <f t="shared" si="21"/>
        <v>6863157</v>
      </c>
      <c r="O19" s="46">
        <f t="shared" si="21"/>
        <v>0</v>
      </c>
      <c r="P19" s="46">
        <f t="shared" si="21"/>
        <v>0</v>
      </c>
      <c r="Q19" s="46">
        <f t="shared" si="21"/>
        <v>2453466</v>
      </c>
      <c r="R19" s="46">
        <f t="shared" si="21"/>
        <v>6863157</v>
      </c>
      <c r="S19" s="46">
        <f aca="true" t="shared" si="22" ref="S19:Z19">SUM(S20,S27,S29,S33,S31,S39)</f>
        <v>-1198</v>
      </c>
      <c r="T19" s="46">
        <f t="shared" si="22"/>
        <v>-23113</v>
      </c>
      <c r="U19" s="46">
        <f t="shared" si="22"/>
        <v>2452268</v>
      </c>
      <c r="V19" s="46">
        <f t="shared" si="22"/>
        <v>6840044</v>
      </c>
      <c r="W19" s="46">
        <f t="shared" si="22"/>
        <v>83390</v>
      </c>
      <c r="X19" s="46">
        <f t="shared" si="22"/>
        <v>16700</v>
      </c>
      <c r="Y19" s="46">
        <f t="shared" si="22"/>
        <v>2535658</v>
      </c>
      <c r="Z19" s="46">
        <f t="shared" si="22"/>
        <v>6856744</v>
      </c>
      <c r="AA19" s="46">
        <f>SUM(AA20,AA27,AA29,AA33,AA31,AA39)</f>
        <v>0</v>
      </c>
      <c r="AB19" s="46">
        <f>SUM(AB20,AB27,AB29,AB33,AB31,AB39)</f>
        <v>1100</v>
      </c>
      <c r="AC19" s="46">
        <f>SUM(AC20,AC27,AC29,AC33,AC31,AC39)</f>
        <v>2535658</v>
      </c>
      <c r="AD19" s="46">
        <f>SUM(AD20,AD27,AD29,AD33,AD31,AD39)</f>
        <v>6857844</v>
      </c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53" customFormat="1" ht="42.75">
      <c r="A20" s="54"/>
      <c r="B20" s="30">
        <v>85212</v>
      </c>
      <c r="C20" s="31"/>
      <c r="D20" s="32" t="s">
        <v>40</v>
      </c>
      <c r="E20" s="50">
        <f aca="true" t="shared" si="23" ref="E20:J20">SUM(E21:E26)</f>
        <v>0</v>
      </c>
      <c r="F20" s="50">
        <f t="shared" si="23"/>
        <v>6809813</v>
      </c>
      <c r="G20" s="50">
        <f t="shared" si="23"/>
        <v>0</v>
      </c>
      <c r="H20" s="50">
        <f t="shared" si="23"/>
        <v>0</v>
      </c>
      <c r="I20" s="50">
        <f t="shared" si="23"/>
        <v>0</v>
      </c>
      <c r="J20" s="50">
        <f t="shared" si="23"/>
        <v>6809813</v>
      </c>
      <c r="K20" s="50">
        <f aca="true" t="shared" si="24" ref="K20:R20">SUM(K21:K26)</f>
        <v>0</v>
      </c>
      <c r="L20" s="50">
        <f t="shared" si="24"/>
        <v>0</v>
      </c>
      <c r="M20" s="50">
        <f t="shared" si="24"/>
        <v>0</v>
      </c>
      <c r="N20" s="50">
        <f t="shared" si="24"/>
        <v>6809813</v>
      </c>
      <c r="O20" s="50">
        <f t="shared" si="24"/>
        <v>0</v>
      </c>
      <c r="P20" s="50">
        <f t="shared" si="24"/>
        <v>0</v>
      </c>
      <c r="Q20" s="50">
        <f t="shared" si="24"/>
        <v>0</v>
      </c>
      <c r="R20" s="50">
        <f t="shared" si="24"/>
        <v>6809813</v>
      </c>
      <c r="S20" s="50">
        <f aca="true" t="shared" si="25" ref="S20:Z20">SUM(S21:S26)</f>
        <v>0</v>
      </c>
      <c r="T20" s="50">
        <f t="shared" si="25"/>
        <v>-25513</v>
      </c>
      <c r="U20" s="50">
        <f t="shared" si="25"/>
        <v>0</v>
      </c>
      <c r="V20" s="50">
        <f t="shared" si="25"/>
        <v>6784300</v>
      </c>
      <c r="W20" s="50">
        <f t="shared" si="25"/>
        <v>0</v>
      </c>
      <c r="X20" s="50">
        <f t="shared" si="25"/>
        <v>-6056</v>
      </c>
      <c r="Y20" s="50">
        <f t="shared" si="25"/>
        <v>0</v>
      </c>
      <c r="Z20" s="50">
        <f t="shared" si="25"/>
        <v>6778244</v>
      </c>
      <c r="AA20" s="50">
        <f>SUM(AA21:AA26)</f>
        <v>0</v>
      </c>
      <c r="AB20" s="50">
        <f>SUM(AB21:AB26)</f>
        <v>0</v>
      </c>
      <c r="AC20" s="50">
        <f>SUM(AC21:AC26)</f>
        <v>0</v>
      </c>
      <c r="AD20" s="50">
        <f>SUM(AD21:AD26)</f>
        <v>6778244</v>
      </c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53" customFormat="1" ht="21" customHeight="1">
      <c r="A21" s="54"/>
      <c r="B21" s="30"/>
      <c r="C21" s="31">
        <v>3110</v>
      </c>
      <c r="D21" s="32" t="s">
        <v>62</v>
      </c>
      <c r="E21" s="55">
        <v>0</v>
      </c>
      <c r="F21" s="55">
        <v>6525519</v>
      </c>
      <c r="G21" s="55">
        <v>0</v>
      </c>
      <c r="H21" s="55"/>
      <c r="I21" s="55">
        <f aca="true" t="shared" si="26" ref="I21:J26">SUM(E21,G21)</f>
        <v>0</v>
      </c>
      <c r="J21" s="55">
        <f t="shared" si="26"/>
        <v>6525519</v>
      </c>
      <c r="K21" s="55">
        <v>0</v>
      </c>
      <c r="L21" s="55">
        <v>0</v>
      </c>
      <c r="M21" s="55">
        <f aca="true" t="shared" si="27" ref="M21:M26">SUM(I21,K21)</f>
        <v>0</v>
      </c>
      <c r="N21" s="55">
        <f aca="true" t="shared" si="28" ref="N21:N26">SUM(J21,L21)</f>
        <v>6525519</v>
      </c>
      <c r="O21" s="55">
        <v>0</v>
      </c>
      <c r="P21" s="55">
        <v>0</v>
      </c>
      <c r="Q21" s="55">
        <f aca="true" t="shared" si="29" ref="Q21:Q26">SUM(M21,O21)</f>
        <v>0</v>
      </c>
      <c r="R21" s="55">
        <f aca="true" t="shared" si="30" ref="R21:R26">SUM(N21,P21)</f>
        <v>6525519</v>
      </c>
      <c r="S21" s="55"/>
      <c r="T21" s="55">
        <v>-24748</v>
      </c>
      <c r="U21" s="55">
        <f aca="true" t="shared" si="31" ref="U21:U26">SUM(Q21,S21)</f>
        <v>0</v>
      </c>
      <c r="V21" s="55">
        <f aca="true" t="shared" si="32" ref="V21:V26">SUM(R21,T21)</f>
        <v>6500771</v>
      </c>
      <c r="W21" s="55"/>
      <c r="X21" s="55">
        <f>-6056-45000</f>
        <v>-51056</v>
      </c>
      <c r="Y21" s="55">
        <f aca="true" t="shared" si="33" ref="Y21:Y26">SUM(U21,W21)</f>
        <v>0</v>
      </c>
      <c r="Z21" s="55">
        <f aca="true" t="shared" si="34" ref="Z21:Z26">SUM(V21,X21)</f>
        <v>6449715</v>
      </c>
      <c r="AA21" s="55"/>
      <c r="AB21" s="55"/>
      <c r="AC21" s="55">
        <f aca="true" t="shared" si="35" ref="AC21:AC26">SUM(Y21,AA21)</f>
        <v>0</v>
      </c>
      <c r="AD21" s="55">
        <f aca="true" t="shared" si="36" ref="AD21:AD26">SUM(Z21,AB21)</f>
        <v>6449715</v>
      </c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53" customFormat="1" ht="21" customHeight="1">
      <c r="A22" s="54"/>
      <c r="B22" s="30"/>
      <c r="C22" s="30">
        <v>4010</v>
      </c>
      <c r="D22" s="56" t="s">
        <v>54</v>
      </c>
      <c r="E22" s="55">
        <v>0</v>
      </c>
      <c r="F22" s="55">
        <v>154457</v>
      </c>
      <c r="G22" s="55">
        <v>0</v>
      </c>
      <c r="H22" s="55"/>
      <c r="I22" s="55">
        <f t="shared" si="26"/>
        <v>0</v>
      </c>
      <c r="J22" s="55">
        <f t="shared" si="26"/>
        <v>154457</v>
      </c>
      <c r="K22" s="55">
        <v>0</v>
      </c>
      <c r="L22" s="55">
        <v>0</v>
      </c>
      <c r="M22" s="55">
        <f t="shared" si="27"/>
        <v>0</v>
      </c>
      <c r="N22" s="55">
        <f t="shared" si="28"/>
        <v>154457</v>
      </c>
      <c r="O22" s="55">
        <v>0</v>
      </c>
      <c r="P22" s="55">
        <v>0</v>
      </c>
      <c r="Q22" s="55">
        <f t="shared" si="29"/>
        <v>0</v>
      </c>
      <c r="R22" s="55">
        <f t="shared" si="30"/>
        <v>154457</v>
      </c>
      <c r="S22" s="55"/>
      <c r="T22" s="55"/>
      <c r="U22" s="55">
        <f t="shared" si="31"/>
        <v>0</v>
      </c>
      <c r="V22" s="55">
        <f t="shared" si="32"/>
        <v>154457</v>
      </c>
      <c r="W22" s="55"/>
      <c r="X22" s="55"/>
      <c r="Y22" s="55">
        <f t="shared" si="33"/>
        <v>0</v>
      </c>
      <c r="Z22" s="55">
        <f t="shared" si="34"/>
        <v>154457</v>
      </c>
      <c r="AA22" s="55"/>
      <c r="AB22" s="55"/>
      <c r="AC22" s="55">
        <f t="shared" si="35"/>
        <v>0</v>
      </c>
      <c r="AD22" s="55">
        <f t="shared" si="36"/>
        <v>154457</v>
      </c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53" customFormat="1" ht="21" customHeight="1">
      <c r="A23" s="54"/>
      <c r="B23" s="30"/>
      <c r="C23" s="30">
        <v>4040</v>
      </c>
      <c r="D23" s="56" t="s">
        <v>60</v>
      </c>
      <c r="E23" s="55">
        <v>0</v>
      </c>
      <c r="F23" s="55">
        <v>14500</v>
      </c>
      <c r="G23" s="55">
        <v>0</v>
      </c>
      <c r="H23" s="55"/>
      <c r="I23" s="55">
        <f t="shared" si="26"/>
        <v>0</v>
      </c>
      <c r="J23" s="55">
        <f t="shared" si="26"/>
        <v>14500</v>
      </c>
      <c r="K23" s="55">
        <v>0</v>
      </c>
      <c r="L23" s="55">
        <v>0</v>
      </c>
      <c r="M23" s="55">
        <f t="shared" si="27"/>
        <v>0</v>
      </c>
      <c r="N23" s="55">
        <f t="shared" si="28"/>
        <v>14500</v>
      </c>
      <c r="O23" s="55">
        <v>0</v>
      </c>
      <c r="P23" s="55">
        <v>0</v>
      </c>
      <c r="Q23" s="55">
        <f t="shared" si="29"/>
        <v>0</v>
      </c>
      <c r="R23" s="55">
        <f t="shared" si="30"/>
        <v>14500</v>
      </c>
      <c r="S23" s="55"/>
      <c r="T23" s="55">
        <v>-765</v>
      </c>
      <c r="U23" s="55">
        <f t="shared" si="31"/>
        <v>0</v>
      </c>
      <c r="V23" s="55">
        <f t="shared" si="32"/>
        <v>13735</v>
      </c>
      <c r="W23" s="55"/>
      <c r="X23" s="55">
        <v>-2297</v>
      </c>
      <c r="Y23" s="55">
        <f t="shared" si="33"/>
        <v>0</v>
      </c>
      <c r="Z23" s="55">
        <f t="shared" si="34"/>
        <v>11438</v>
      </c>
      <c r="AA23" s="55"/>
      <c r="AB23" s="55"/>
      <c r="AC23" s="55">
        <f t="shared" si="35"/>
        <v>0</v>
      </c>
      <c r="AD23" s="55">
        <f t="shared" si="36"/>
        <v>11438</v>
      </c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53" customFormat="1" ht="21" customHeight="1">
      <c r="A24" s="54"/>
      <c r="B24" s="30"/>
      <c r="C24" s="30">
        <v>4110</v>
      </c>
      <c r="D24" s="56" t="s">
        <v>55</v>
      </c>
      <c r="E24" s="55">
        <v>0</v>
      </c>
      <c r="F24" s="55">
        <v>105665</v>
      </c>
      <c r="G24" s="55">
        <v>0</v>
      </c>
      <c r="H24" s="55"/>
      <c r="I24" s="55">
        <f t="shared" si="26"/>
        <v>0</v>
      </c>
      <c r="J24" s="55">
        <f t="shared" si="26"/>
        <v>105665</v>
      </c>
      <c r="K24" s="55">
        <v>0</v>
      </c>
      <c r="L24" s="55">
        <v>0</v>
      </c>
      <c r="M24" s="55">
        <f t="shared" si="27"/>
        <v>0</v>
      </c>
      <c r="N24" s="55">
        <f t="shared" si="28"/>
        <v>105665</v>
      </c>
      <c r="O24" s="55">
        <v>0</v>
      </c>
      <c r="P24" s="55">
        <v>0</v>
      </c>
      <c r="Q24" s="55">
        <f t="shared" si="29"/>
        <v>0</v>
      </c>
      <c r="R24" s="55">
        <f t="shared" si="30"/>
        <v>105665</v>
      </c>
      <c r="S24" s="55"/>
      <c r="T24" s="55"/>
      <c r="U24" s="55">
        <f t="shared" si="31"/>
        <v>0</v>
      </c>
      <c r="V24" s="55">
        <f t="shared" si="32"/>
        <v>105665</v>
      </c>
      <c r="W24" s="55"/>
      <c r="X24" s="55">
        <f>45000+2297</f>
        <v>47297</v>
      </c>
      <c r="Y24" s="55">
        <f t="shared" si="33"/>
        <v>0</v>
      </c>
      <c r="Z24" s="55">
        <f t="shared" si="34"/>
        <v>152962</v>
      </c>
      <c r="AA24" s="55"/>
      <c r="AB24" s="55"/>
      <c r="AC24" s="55">
        <f t="shared" si="35"/>
        <v>0</v>
      </c>
      <c r="AD24" s="55">
        <f t="shared" si="36"/>
        <v>152962</v>
      </c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53" customFormat="1" ht="21" customHeight="1">
      <c r="A25" s="54"/>
      <c r="B25" s="30"/>
      <c r="C25" s="30">
        <v>4120</v>
      </c>
      <c r="D25" s="56" t="s">
        <v>56</v>
      </c>
      <c r="E25" s="55">
        <v>0</v>
      </c>
      <c r="F25" s="55">
        <v>4140</v>
      </c>
      <c r="G25" s="55">
        <v>0</v>
      </c>
      <c r="H25" s="55"/>
      <c r="I25" s="55">
        <f t="shared" si="26"/>
        <v>0</v>
      </c>
      <c r="J25" s="55">
        <f t="shared" si="26"/>
        <v>4140</v>
      </c>
      <c r="K25" s="55">
        <v>0</v>
      </c>
      <c r="L25" s="55">
        <v>0</v>
      </c>
      <c r="M25" s="55">
        <f t="shared" si="27"/>
        <v>0</v>
      </c>
      <c r="N25" s="55">
        <f t="shared" si="28"/>
        <v>4140</v>
      </c>
      <c r="O25" s="55">
        <v>0</v>
      </c>
      <c r="P25" s="55">
        <v>0</v>
      </c>
      <c r="Q25" s="55">
        <f t="shared" si="29"/>
        <v>0</v>
      </c>
      <c r="R25" s="55">
        <f t="shared" si="30"/>
        <v>4140</v>
      </c>
      <c r="S25" s="55"/>
      <c r="T25" s="55"/>
      <c r="U25" s="55">
        <f t="shared" si="31"/>
        <v>0</v>
      </c>
      <c r="V25" s="55">
        <f t="shared" si="32"/>
        <v>4140</v>
      </c>
      <c r="W25" s="55"/>
      <c r="X25" s="55"/>
      <c r="Y25" s="55">
        <f t="shared" si="33"/>
        <v>0</v>
      </c>
      <c r="Z25" s="55">
        <f t="shared" si="34"/>
        <v>4140</v>
      </c>
      <c r="AA25" s="55"/>
      <c r="AB25" s="55"/>
      <c r="AC25" s="55">
        <f t="shared" si="35"/>
        <v>0</v>
      </c>
      <c r="AD25" s="55">
        <f t="shared" si="36"/>
        <v>4140</v>
      </c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53" customFormat="1" ht="30" customHeight="1">
      <c r="A26" s="54"/>
      <c r="B26" s="30"/>
      <c r="C26" s="30">
        <v>4440</v>
      </c>
      <c r="D26" s="56" t="s">
        <v>61</v>
      </c>
      <c r="E26" s="55">
        <v>0</v>
      </c>
      <c r="F26" s="55">
        <v>5532</v>
      </c>
      <c r="G26" s="55">
        <v>0</v>
      </c>
      <c r="H26" s="55"/>
      <c r="I26" s="55">
        <f t="shared" si="26"/>
        <v>0</v>
      </c>
      <c r="J26" s="55">
        <f t="shared" si="26"/>
        <v>5532</v>
      </c>
      <c r="K26" s="55">
        <v>0</v>
      </c>
      <c r="L26" s="55">
        <v>0</v>
      </c>
      <c r="M26" s="55">
        <f t="shared" si="27"/>
        <v>0</v>
      </c>
      <c r="N26" s="55">
        <f t="shared" si="28"/>
        <v>5532</v>
      </c>
      <c r="O26" s="55">
        <v>0</v>
      </c>
      <c r="P26" s="55">
        <v>0</v>
      </c>
      <c r="Q26" s="55">
        <f t="shared" si="29"/>
        <v>0</v>
      </c>
      <c r="R26" s="55">
        <f t="shared" si="30"/>
        <v>5532</v>
      </c>
      <c r="S26" s="55"/>
      <c r="T26" s="55"/>
      <c r="U26" s="55">
        <f t="shared" si="31"/>
        <v>0</v>
      </c>
      <c r="V26" s="55">
        <f t="shared" si="32"/>
        <v>5532</v>
      </c>
      <c r="W26" s="55"/>
      <c r="X26" s="55"/>
      <c r="Y26" s="55">
        <f t="shared" si="33"/>
        <v>0</v>
      </c>
      <c r="Z26" s="55">
        <f t="shared" si="34"/>
        <v>5532</v>
      </c>
      <c r="AA26" s="55"/>
      <c r="AB26" s="55"/>
      <c r="AC26" s="55">
        <f t="shared" si="35"/>
        <v>0</v>
      </c>
      <c r="AD26" s="55">
        <f t="shared" si="36"/>
        <v>5532</v>
      </c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53" customFormat="1" ht="42.75">
      <c r="A27" s="47"/>
      <c r="B27" s="30">
        <v>85213</v>
      </c>
      <c r="C27" s="31"/>
      <c r="D27" s="32" t="s">
        <v>63</v>
      </c>
      <c r="E27" s="50">
        <f aca="true" t="shared" si="37" ref="E27:AD27">SUM(E28)</f>
        <v>37100</v>
      </c>
      <c r="F27" s="50">
        <f t="shared" si="37"/>
        <v>34444</v>
      </c>
      <c r="G27" s="50">
        <f t="shared" si="37"/>
        <v>0</v>
      </c>
      <c r="H27" s="50">
        <f t="shared" si="37"/>
        <v>0</v>
      </c>
      <c r="I27" s="50">
        <f t="shared" si="37"/>
        <v>37100</v>
      </c>
      <c r="J27" s="50">
        <f t="shared" si="37"/>
        <v>34444</v>
      </c>
      <c r="K27" s="50">
        <f t="shared" si="37"/>
        <v>0</v>
      </c>
      <c r="L27" s="50">
        <f t="shared" si="37"/>
        <v>0</v>
      </c>
      <c r="M27" s="50">
        <f t="shared" si="37"/>
        <v>37100</v>
      </c>
      <c r="N27" s="50">
        <f t="shared" si="37"/>
        <v>34444</v>
      </c>
      <c r="O27" s="50">
        <f t="shared" si="37"/>
        <v>0</v>
      </c>
      <c r="P27" s="50">
        <f t="shared" si="37"/>
        <v>0</v>
      </c>
      <c r="Q27" s="50">
        <f t="shared" si="37"/>
        <v>37100</v>
      </c>
      <c r="R27" s="50">
        <f t="shared" si="37"/>
        <v>34444</v>
      </c>
      <c r="S27" s="50">
        <f t="shared" si="37"/>
        <v>0</v>
      </c>
      <c r="T27" s="50">
        <f t="shared" si="37"/>
        <v>-6000</v>
      </c>
      <c r="U27" s="50">
        <f t="shared" si="37"/>
        <v>37100</v>
      </c>
      <c r="V27" s="50">
        <f t="shared" si="37"/>
        <v>28444</v>
      </c>
      <c r="W27" s="50">
        <f t="shared" si="37"/>
        <v>0</v>
      </c>
      <c r="X27" s="50">
        <f t="shared" si="37"/>
        <v>6056</v>
      </c>
      <c r="Y27" s="50">
        <f t="shared" si="37"/>
        <v>37100</v>
      </c>
      <c r="Z27" s="50">
        <f t="shared" si="37"/>
        <v>34500</v>
      </c>
      <c r="AA27" s="50">
        <f t="shared" si="37"/>
        <v>0</v>
      </c>
      <c r="AB27" s="50">
        <f t="shared" si="37"/>
        <v>0</v>
      </c>
      <c r="AC27" s="50">
        <f t="shared" si="37"/>
        <v>37100</v>
      </c>
      <c r="AD27" s="50">
        <f t="shared" si="37"/>
        <v>34500</v>
      </c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53" customFormat="1" ht="21.75" customHeight="1">
      <c r="A28" s="47"/>
      <c r="B28" s="30"/>
      <c r="C28" s="31">
        <v>4130</v>
      </c>
      <c r="D28" s="32" t="s">
        <v>64</v>
      </c>
      <c r="E28" s="50">
        <v>37100</v>
      </c>
      <c r="F28" s="50">
        <v>34444</v>
      </c>
      <c r="G28" s="50"/>
      <c r="H28" s="50"/>
      <c r="I28" s="50">
        <f>SUM(E28,G28)</f>
        <v>37100</v>
      </c>
      <c r="J28" s="50">
        <f>SUM(F28,H28)</f>
        <v>34444</v>
      </c>
      <c r="K28" s="50">
        <v>0</v>
      </c>
      <c r="L28" s="50">
        <v>0</v>
      </c>
      <c r="M28" s="50">
        <f>SUM(I28,K28)</f>
        <v>37100</v>
      </c>
      <c r="N28" s="50">
        <f>SUM(J28,L28)</f>
        <v>34444</v>
      </c>
      <c r="O28" s="50">
        <v>0</v>
      </c>
      <c r="P28" s="50">
        <v>0</v>
      </c>
      <c r="Q28" s="50">
        <f>SUM(M28,O28)</f>
        <v>37100</v>
      </c>
      <c r="R28" s="50">
        <f>SUM(N28,P28)</f>
        <v>34444</v>
      </c>
      <c r="S28" s="50"/>
      <c r="T28" s="50">
        <v>-6000</v>
      </c>
      <c r="U28" s="50">
        <f>SUM(Q28,S28)</f>
        <v>37100</v>
      </c>
      <c r="V28" s="50">
        <f>SUM(R28,T28)</f>
        <v>28444</v>
      </c>
      <c r="W28" s="50"/>
      <c r="X28" s="50">
        <v>6056</v>
      </c>
      <c r="Y28" s="50">
        <f>SUM(U28,W28)</f>
        <v>37100</v>
      </c>
      <c r="Z28" s="50">
        <f>SUM(V28,X28)</f>
        <v>34500</v>
      </c>
      <c r="AA28" s="50"/>
      <c r="AB28" s="50"/>
      <c r="AC28" s="50">
        <f>SUM(Y28,AA28)</f>
        <v>37100</v>
      </c>
      <c r="AD28" s="50">
        <f>SUM(Z28,AB28)</f>
        <v>34500</v>
      </c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53" customFormat="1" ht="21.75">
      <c r="A29" s="17"/>
      <c r="B29" s="17">
        <v>85214</v>
      </c>
      <c r="C29" s="24"/>
      <c r="D29" s="57" t="s">
        <v>65</v>
      </c>
      <c r="E29" s="58">
        <f aca="true" t="shared" si="38" ref="E29:AD29">SUM(E30:E30)</f>
        <v>818076</v>
      </c>
      <c r="F29" s="58">
        <f t="shared" si="38"/>
        <v>0</v>
      </c>
      <c r="G29" s="58">
        <f t="shared" si="38"/>
        <v>0</v>
      </c>
      <c r="H29" s="58">
        <f t="shared" si="38"/>
        <v>0</v>
      </c>
      <c r="I29" s="58">
        <f t="shared" si="38"/>
        <v>818076</v>
      </c>
      <c r="J29" s="58">
        <f t="shared" si="38"/>
        <v>0</v>
      </c>
      <c r="K29" s="58">
        <f t="shared" si="38"/>
        <v>0</v>
      </c>
      <c r="L29" s="58">
        <f t="shared" si="38"/>
        <v>0</v>
      </c>
      <c r="M29" s="58">
        <f t="shared" si="38"/>
        <v>818076</v>
      </c>
      <c r="N29" s="58">
        <f t="shared" si="38"/>
        <v>0</v>
      </c>
      <c r="O29" s="58">
        <f t="shared" si="38"/>
        <v>0</v>
      </c>
      <c r="P29" s="58">
        <f t="shared" si="38"/>
        <v>0</v>
      </c>
      <c r="Q29" s="58">
        <f t="shared" si="38"/>
        <v>818076</v>
      </c>
      <c r="R29" s="58">
        <f t="shared" si="38"/>
        <v>0</v>
      </c>
      <c r="S29" s="58">
        <f t="shared" si="38"/>
        <v>0</v>
      </c>
      <c r="T29" s="58">
        <f t="shared" si="38"/>
        <v>0</v>
      </c>
      <c r="U29" s="58">
        <f t="shared" si="38"/>
        <v>818076</v>
      </c>
      <c r="V29" s="58">
        <f t="shared" si="38"/>
        <v>0</v>
      </c>
      <c r="W29" s="58">
        <f t="shared" si="38"/>
        <v>0</v>
      </c>
      <c r="X29" s="58">
        <f t="shared" si="38"/>
        <v>0</v>
      </c>
      <c r="Y29" s="58">
        <f t="shared" si="38"/>
        <v>818076</v>
      </c>
      <c r="Z29" s="58">
        <f t="shared" si="38"/>
        <v>0</v>
      </c>
      <c r="AA29" s="58">
        <f t="shared" si="38"/>
        <v>0</v>
      </c>
      <c r="AB29" s="58">
        <f t="shared" si="38"/>
        <v>0</v>
      </c>
      <c r="AC29" s="58">
        <f t="shared" si="38"/>
        <v>818076</v>
      </c>
      <c r="AD29" s="58">
        <f t="shared" si="38"/>
        <v>0</v>
      </c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53" customFormat="1" ht="21.75" customHeight="1">
      <c r="A30" s="17"/>
      <c r="B30" s="26"/>
      <c r="C30" s="24">
        <v>3110</v>
      </c>
      <c r="D30" s="57" t="s">
        <v>62</v>
      </c>
      <c r="E30" s="58">
        <v>818076</v>
      </c>
      <c r="F30" s="58">
        <v>0</v>
      </c>
      <c r="G30" s="58"/>
      <c r="H30" s="58">
        <v>0</v>
      </c>
      <c r="I30" s="58">
        <f>SUM(E30,G30)</f>
        <v>818076</v>
      </c>
      <c r="J30" s="58">
        <f>SUM(F30,H30)</f>
        <v>0</v>
      </c>
      <c r="K30" s="58">
        <v>0</v>
      </c>
      <c r="L30" s="58">
        <v>0</v>
      </c>
      <c r="M30" s="58">
        <f>SUM(I30,K30)</f>
        <v>818076</v>
      </c>
      <c r="N30" s="58">
        <f>SUM(J30,L30)</f>
        <v>0</v>
      </c>
      <c r="O30" s="58">
        <v>0</v>
      </c>
      <c r="P30" s="58">
        <v>0</v>
      </c>
      <c r="Q30" s="58">
        <f>SUM(M30,O30)</f>
        <v>818076</v>
      </c>
      <c r="R30" s="58">
        <f>SUM(N30,P30)</f>
        <v>0</v>
      </c>
      <c r="S30" s="58"/>
      <c r="T30" s="58"/>
      <c r="U30" s="58">
        <f>SUM(Q30,S30)</f>
        <v>818076</v>
      </c>
      <c r="V30" s="58">
        <f>SUM(R30,T30)</f>
        <v>0</v>
      </c>
      <c r="W30" s="58"/>
      <c r="X30" s="58"/>
      <c r="Y30" s="58">
        <f>SUM(U30,W30)</f>
        <v>818076</v>
      </c>
      <c r="Z30" s="58">
        <f>SUM(V30,X30)</f>
        <v>0</v>
      </c>
      <c r="AA30" s="58"/>
      <c r="AB30" s="58"/>
      <c r="AC30" s="58">
        <f>SUM(Y30,AA30)</f>
        <v>818076</v>
      </c>
      <c r="AD30" s="58">
        <f>SUM(Z30,AB30)</f>
        <v>0</v>
      </c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53" customFormat="1" ht="21" customHeight="1">
      <c r="A31" s="17"/>
      <c r="B31" s="26">
        <v>85216</v>
      </c>
      <c r="C31" s="26"/>
      <c r="D31" s="32" t="s">
        <v>45</v>
      </c>
      <c r="E31" s="58">
        <f aca="true" t="shared" si="39" ref="E31:AD31">SUM(E32)</f>
        <v>429600</v>
      </c>
      <c r="F31" s="58">
        <f t="shared" si="39"/>
        <v>0</v>
      </c>
      <c r="G31" s="58">
        <f t="shared" si="39"/>
        <v>0</v>
      </c>
      <c r="H31" s="58">
        <f t="shared" si="39"/>
        <v>0</v>
      </c>
      <c r="I31" s="58">
        <f t="shared" si="39"/>
        <v>429600</v>
      </c>
      <c r="J31" s="58">
        <f t="shared" si="39"/>
        <v>0</v>
      </c>
      <c r="K31" s="58">
        <f t="shared" si="39"/>
        <v>0</v>
      </c>
      <c r="L31" s="58">
        <f t="shared" si="39"/>
        <v>0</v>
      </c>
      <c r="M31" s="58">
        <f t="shared" si="39"/>
        <v>429600</v>
      </c>
      <c r="N31" s="58">
        <f t="shared" si="39"/>
        <v>0</v>
      </c>
      <c r="O31" s="58">
        <f t="shared" si="39"/>
        <v>0</v>
      </c>
      <c r="P31" s="58">
        <f t="shared" si="39"/>
        <v>0</v>
      </c>
      <c r="Q31" s="58">
        <f t="shared" si="39"/>
        <v>429600</v>
      </c>
      <c r="R31" s="58">
        <f t="shared" si="39"/>
        <v>0</v>
      </c>
      <c r="S31" s="58">
        <f t="shared" si="39"/>
        <v>0</v>
      </c>
      <c r="T31" s="58">
        <f t="shared" si="39"/>
        <v>0</v>
      </c>
      <c r="U31" s="58">
        <f t="shared" si="39"/>
        <v>429600</v>
      </c>
      <c r="V31" s="58">
        <f t="shared" si="39"/>
        <v>0</v>
      </c>
      <c r="W31" s="58">
        <f t="shared" si="39"/>
        <v>0</v>
      </c>
      <c r="X31" s="58">
        <f t="shared" si="39"/>
        <v>0</v>
      </c>
      <c r="Y31" s="58">
        <f t="shared" si="39"/>
        <v>429600</v>
      </c>
      <c r="Z31" s="58">
        <f t="shared" si="39"/>
        <v>0</v>
      </c>
      <c r="AA31" s="58">
        <f t="shared" si="39"/>
        <v>0</v>
      </c>
      <c r="AB31" s="58">
        <f t="shared" si="39"/>
        <v>0</v>
      </c>
      <c r="AC31" s="58">
        <f t="shared" si="39"/>
        <v>429600</v>
      </c>
      <c r="AD31" s="58">
        <f t="shared" si="39"/>
        <v>0</v>
      </c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s="53" customFormat="1" ht="21" customHeight="1">
      <c r="A32" s="17"/>
      <c r="B32" s="26"/>
      <c r="C32" s="26">
        <v>3110</v>
      </c>
      <c r="D32" s="57" t="s">
        <v>62</v>
      </c>
      <c r="E32" s="58">
        <v>429600</v>
      </c>
      <c r="F32" s="58">
        <v>0</v>
      </c>
      <c r="G32" s="58"/>
      <c r="H32" s="58">
        <v>0</v>
      </c>
      <c r="I32" s="58">
        <f>SUM(E32,G32)</f>
        <v>429600</v>
      </c>
      <c r="J32" s="58">
        <v>0</v>
      </c>
      <c r="K32" s="58">
        <v>0</v>
      </c>
      <c r="L32" s="58">
        <v>0</v>
      </c>
      <c r="M32" s="58">
        <f>SUM(I32,K32)</f>
        <v>429600</v>
      </c>
      <c r="N32" s="58">
        <v>0</v>
      </c>
      <c r="O32" s="58">
        <v>0</v>
      </c>
      <c r="P32" s="58">
        <v>0</v>
      </c>
      <c r="Q32" s="58">
        <f>SUM(M32,O32)</f>
        <v>429600</v>
      </c>
      <c r="R32" s="58">
        <v>0</v>
      </c>
      <c r="S32" s="58"/>
      <c r="T32" s="58"/>
      <c r="U32" s="58">
        <f>SUM(Q32,S32)</f>
        <v>429600</v>
      </c>
      <c r="V32" s="58">
        <v>0</v>
      </c>
      <c r="W32" s="58"/>
      <c r="X32" s="58"/>
      <c r="Y32" s="58">
        <f>SUM(U32,W32)</f>
        <v>429600</v>
      </c>
      <c r="Z32" s="58">
        <v>0</v>
      </c>
      <c r="AA32" s="58"/>
      <c r="AB32" s="58"/>
      <c r="AC32" s="58">
        <f>SUM(Y32,AA32)</f>
        <v>429600</v>
      </c>
      <c r="AD32" s="58">
        <v>0</v>
      </c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spans="1:256" s="53" customFormat="1" ht="21.75" customHeight="1">
      <c r="A33" s="17"/>
      <c r="B33" s="26">
        <v>85219</v>
      </c>
      <c r="C33" s="26"/>
      <c r="D33" s="32" t="s">
        <v>47</v>
      </c>
      <c r="E33" s="58">
        <f>SUM(E35:E38)</f>
        <v>564090</v>
      </c>
      <c r="F33" s="58">
        <f>SUM(F35:F38)</f>
        <v>0</v>
      </c>
      <c r="G33" s="58">
        <f>SUM(G35:G38)</f>
        <v>0</v>
      </c>
      <c r="H33" s="58">
        <f>SUM(H35:H38)</f>
        <v>0</v>
      </c>
      <c r="I33" s="58">
        <f aca="true" t="shared" si="40" ref="I33:N33">SUM(I34:I38)</f>
        <v>564090</v>
      </c>
      <c r="J33" s="58">
        <f t="shared" si="40"/>
        <v>0</v>
      </c>
      <c r="K33" s="58">
        <f t="shared" si="40"/>
        <v>0</v>
      </c>
      <c r="L33" s="58">
        <f t="shared" si="40"/>
        <v>3000</v>
      </c>
      <c r="M33" s="58">
        <f t="shared" si="40"/>
        <v>564090</v>
      </c>
      <c r="N33" s="58">
        <f t="shared" si="40"/>
        <v>3000</v>
      </c>
      <c r="O33" s="58">
        <f aca="true" t="shared" si="41" ref="O33:V33">SUM(O34:O38)</f>
        <v>0</v>
      </c>
      <c r="P33" s="58">
        <f t="shared" si="41"/>
        <v>0</v>
      </c>
      <c r="Q33" s="58">
        <f t="shared" si="41"/>
        <v>564090</v>
      </c>
      <c r="R33" s="58">
        <f t="shared" si="41"/>
        <v>3000</v>
      </c>
      <c r="S33" s="58">
        <f t="shared" si="41"/>
        <v>-1198</v>
      </c>
      <c r="T33" s="58">
        <f t="shared" si="41"/>
        <v>6500</v>
      </c>
      <c r="U33" s="58">
        <f t="shared" si="41"/>
        <v>562892</v>
      </c>
      <c r="V33" s="58">
        <f t="shared" si="41"/>
        <v>9500</v>
      </c>
      <c r="W33" s="58">
        <f>SUM(W34:W38)</f>
        <v>0</v>
      </c>
      <c r="X33" s="58">
        <f>SUM(X34:X38)</f>
        <v>0</v>
      </c>
      <c r="Y33" s="58">
        <f>SUM(Y34:Y38)</f>
        <v>562892</v>
      </c>
      <c r="Z33" s="58">
        <f>SUM(Z34:Z38)</f>
        <v>9500</v>
      </c>
      <c r="AA33" s="58">
        <f>SUM(AA34:AA38)</f>
        <v>0</v>
      </c>
      <c r="AB33" s="58">
        <f>SUM(AB34:AB38)</f>
        <v>0</v>
      </c>
      <c r="AC33" s="58">
        <f>SUM(AC34:AC38)</f>
        <v>562892</v>
      </c>
      <c r="AD33" s="58">
        <f>SUM(AD34:AD38)</f>
        <v>9500</v>
      </c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spans="1:256" s="53" customFormat="1" ht="21.75" customHeight="1">
      <c r="A34" s="17"/>
      <c r="B34" s="26"/>
      <c r="C34" s="26">
        <v>3110</v>
      </c>
      <c r="D34" s="57" t="s">
        <v>62</v>
      </c>
      <c r="E34" s="58"/>
      <c r="F34" s="58"/>
      <c r="G34" s="58"/>
      <c r="H34" s="58"/>
      <c r="I34" s="58">
        <v>0</v>
      </c>
      <c r="J34" s="58">
        <v>0</v>
      </c>
      <c r="K34" s="58">
        <v>0</v>
      </c>
      <c r="L34" s="58">
        <v>3000</v>
      </c>
      <c r="M34" s="58">
        <f aca="true" t="shared" si="42" ref="M34:N38">SUM(I34,K34)</f>
        <v>0</v>
      </c>
      <c r="N34" s="58">
        <f t="shared" si="42"/>
        <v>3000</v>
      </c>
      <c r="O34" s="58">
        <v>0</v>
      </c>
      <c r="P34" s="58"/>
      <c r="Q34" s="58">
        <f aca="true" t="shared" si="43" ref="Q34:R38">SUM(M34,O34)</f>
        <v>0</v>
      </c>
      <c r="R34" s="58">
        <f t="shared" si="43"/>
        <v>3000</v>
      </c>
      <c r="S34" s="58"/>
      <c r="T34" s="58">
        <v>6500</v>
      </c>
      <c r="U34" s="58">
        <f aca="true" t="shared" si="44" ref="U34:V38">SUM(Q34,S34)</f>
        <v>0</v>
      </c>
      <c r="V34" s="58">
        <f t="shared" si="44"/>
        <v>9500</v>
      </c>
      <c r="W34" s="58"/>
      <c r="X34" s="58"/>
      <c r="Y34" s="58">
        <f aca="true" t="shared" si="45" ref="Y34:Z38">SUM(U34,W34)</f>
        <v>0</v>
      </c>
      <c r="Z34" s="58">
        <f t="shared" si="45"/>
        <v>9500</v>
      </c>
      <c r="AA34" s="58"/>
      <c r="AB34" s="58"/>
      <c r="AC34" s="58">
        <f>SUM(Y34,AA34)</f>
        <v>0</v>
      </c>
      <c r="AD34" s="58">
        <f>SUM(Z34,AB34)</f>
        <v>9500</v>
      </c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spans="1:256" s="53" customFormat="1" ht="21.75" customHeight="1">
      <c r="A35" s="17"/>
      <c r="B35" s="26"/>
      <c r="C35" s="26">
        <v>4010</v>
      </c>
      <c r="D35" s="56" t="s">
        <v>54</v>
      </c>
      <c r="E35" s="58">
        <v>450000</v>
      </c>
      <c r="F35" s="58">
        <v>0</v>
      </c>
      <c r="G35" s="58"/>
      <c r="H35" s="58">
        <v>0</v>
      </c>
      <c r="I35" s="58">
        <f aca="true" t="shared" si="46" ref="I35:J38">SUM(E35,G35)</f>
        <v>450000</v>
      </c>
      <c r="J35" s="58">
        <v>0</v>
      </c>
      <c r="K35" s="58">
        <v>0</v>
      </c>
      <c r="L35" s="58">
        <v>0</v>
      </c>
      <c r="M35" s="58">
        <f t="shared" si="42"/>
        <v>450000</v>
      </c>
      <c r="N35" s="58">
        <f t="shared" si="42"/>
        <v>0</v>
      </c>
      <c r="O35" s="58">
        <v>0</v>
      </c>
      <c r="P35" s="58">
        <v>0</v>
      </c>
      <c r="Q35" s="58">
        <f t="shared" si="43"/>
        <v>450000</v>
      </c>
      <c r="R35" s="58">
        <f t="shared" si="43"/>
        <v>0</v>
      </c>
      <c r="S35" s="58"/>
      <c r="T35" s="58"/>
      <c r="U35" s="58">
        <f t="shared" si="44"/>
        <v>450000</v>
      </c>
      <c r="V35" s="58">
        <f t="shared" si="44"/>
        <v>0</v>
      </c>
      <c r="W35" s="58"/>
      <c r="X35" s="58"/>
      <c r="Y35" s="58">
        <f t="shared" si="45"/>
        <v>450000</v>
      </c>
      <c r="Z35" s="58">
        <f t="shared" si="45"/>
        <v>0</v>
      </c>
      <c r="AA35" s="58"/>
      <c r="AB35" s="58"/>
      <c r="AC35" s="58">
        <f>SUM(Y35,AA35)</f>
        <v>450000</v>
      </c>
      <c r="AD35" s="58">
        <f>SUM(Z35,AB35)</f>
        <v>0</v>
      </c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56" s="53" customFormat="1" ht="21.75" customHeight="1">
      <c r="A36" s="17"/>
      <c r="B36" s="26"/>
      <c r="C36" s="26">
        <v>4040</v>
      </c>
      <c r="D36" s="56" t="s">
        <v>60</v>
      </c>
      <c r="E36" s="58">
        <v>31784</v>
      </c>
      <c r="F36" s="58">
        <v>0</v>
      </c>
      <c r="G36" s="58"/>
      <c r="H36" s="58">
        <v>0</v>
      </c>
      <c r="I36" s="58">
        <f t="shared" si="46"/>
        <v>31784</v>
      </c>
      <c r="J36" s="58">
        <f t="shared" si="46"/>
        <v>0</v>
      </c>
      <c r="K36" s="58">
        <v>0</v>
      </c>
      <c r="L36" s="58">
        <v>0</v>
      </c>
      <c r="M36" s="58">
        <f t="shared" si="42"/>
        <v>31784</v>
      </c>
      <c r="N36" s="58">
        <f t="shared" si="42"/>
        <v>0</v>
      </c>
      <c r="O36" s="58">
        <v>0</v>
      </c>
      <c r="P36" s="58">
        <v>0</v>
      </c>
      <c r="Q36" s="58">
        <f t="shared" si="43"/>
        <v>31784</v>
      </c>
      <c r="R36" s="58">
        <f t="shared" si="43"/>
        <v>0</v>
      </c>
      <c r="S36" s="58"/>
      <c r="T36" s="58"/>
      <c r="U36" s="58">
        <f t="shared" si="44"/>
        <v>31784</v>
      </c>
      <c r="V36" s="58">
        <f t="shared" si="44"/>
        <v>0</v>
      </c>
      <c r="W36" s="58"/>
      <c r="X36" s="58"/>
      <c r="Y36" s="58">
        <f t="shared" si="45"/>
        <v>31784</v>
      </c>
      <c r="Z36" s="58">
        <f t="shared" si="45"/>
        <v>0</v>
      </c>
      <c r="AA36" s="58"/>
      <c r="AB36" s="58"/>
      <c r="AC36" s="58">
        <f>SUM(Y36,AA36)</f>
        <v>31784</v>
      </c>
      <c r="AD36" s="58">
        <f>SUM(Z36,AB36)</f>
        <v>0</v>
      </c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53" customFormat="1" ht="21.75" customHeight="1">
      <c r="A37" s="17"/>
      <c r="B37" s="26"/>
      <c r="C37" s="26">
        <v>4110</v>
      </c>
      <c r="D37" s="56" t="s">
        <v>55</v>
      </c>
      <c r="E37" s="58">
        <v>73000</v>
      </c>
      <c r="F37" s="58">
        <v>0</v>
      </c>
      <c r="G37" s="58"/>
      <c r="H37" s="58">
        <v>0</v>
      </c>
      <c r="I37" s="58">
        <f t="shared" si="46"/>
        <v>73000</v>
      </c>
      <c r="J37" s="58">
        <f t="shared" si="46"/>
        <v>0</v>
      </c>
      <c r="K37" s="58">
        <v>0</v>
      </c>
      <c r="L37" s="58">
        <v>0</v>
      </c>
      <c r="M37" s="58">
        <f t="shared" si="42"/>
        <v>73000</v>
      </c>
      <c r="N37" s="58">
        <f t="shared" si="42"/>
        <v>0</v>
      </c>
      <c r="O37" s="58">
        <v>0</v>
      </c>
      <c r="P37" s="58">
        <v>0</v>
      </c>
      <c r="Q37" s="58">
        <f t="shared" si="43"/>
        <v>73000</v>
      </c>
      <c r="R37" s="58">
        <f t="shared" si="43"/>
        <v>0</v>
      </c>
      <c r="S37" s="58">
        <v>-1198</v>
      </c>
      <c r="T37" s="58"/>
      <c r="U37" s="58">
        <f t="shared" si="44"/>
        <v>71802</v>
      </c>
      <c r="V37" s="58">
        <f t="shared" si="44"/>
        <v>0</v>
      </c>
      <c r="W37" s="58"/>
      <c r="X37" s="58"/>
      <c r="Y37" s="58">
        <f t="shared" si="45"/>
        <v>71802</v>
      </c>
      <c r="Z37" s="58">
        <f t="shared" si="45"/>
        <v>0</v>
      </c>
      <c r="AA37" s="58"/>
      <c r="AB37" s="58"/>
      <c r="AC37" s="58">
        <f>SUM(Y37,AA37)</f>
        <v>71802</v>
      </c>
      <c r="AD37" s="58">
        <f>SUM(Z37,AB37)</f>
        <v>0</v>
      </c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53" customFormat="1" ht="21.75" customHeight="1">
      <c r="A38" s="17"/>
      <c r="B38" s="26"/>
      <c r="C38" s="26">
        <v>4120</v>
      </c>
      <c r="D38" s="56" t="s">
        <v>56</v>
      </c>
      <c r="E38" s="58">
        <v>9306</v>
      </c>
      <c r="F38" s="58">
        <v>0</v>
      </c>
      <c r="G38" s="58"/>
      <c r="H38" s="58">
        <v>0</v>
      </c>
      <c r="I38" s="58">
        <f t="shared" si="46"/>
        <v>9306</v>
      </c>
      <c r="J38" s="58">
        <f t="shared" si="46"/>
        <v>0</v>
      </c>
      <c r="K38" s="58">
        <v>0</v>
      </c>
      <c r="L38" s="58">
        <v>0</v>
      </c>
      <c r="M38" s="58">
        <f t="shared" si="42"/>
        <v>9306</v>
      </c>
      <c r="N38" s="58">
        <f t="shared" si="42"/>
        <v>0</v>
      </c>
      <c r="O38" s="58">
        <v>0</v>
      </c>
      <c r="P38" s="58">
        <v>0</v>
      </c>
      <c r="Q38" s="58">
        <f t="shared" si="43"/>
        <v>9306</v>
      </c>
      <c r="R38" s="58">
        <f t="shared" si="43"/>
        <v>0</v>
      </c>
      <c r="S38" s="58"/>
      <c r="T38" s="58"/>
      <c r="U38" s="58">
        <f t="shared" si="44"/>
        <v>9306</v>
      </c>
      <c r="V38" s="58">
        <f t="shared" si="44"/>
        <v>0</v>
      </c>
      <c r="W38" s="58"/>
      <c r="X38" s="58"/>
      <c r="Y38" s="58">
        <f t="shared" si="45"/>
        <v>9306</v>
      </c>
      <c r="Z38" s="58">
        <f t="shared" si="45"/>
        <v>0</v>
      </c>
      <c r="AA38" s="58"/>
      <c r="AB38" s="58"/>
      <c r="AC38" s="58">
        <f>SUM(Y38,AA38)</f>
        <v>9306</v>
      </c>
      <c r="AD38" s="58">
        <f>SUM(Z38,AB38)</f>
        <v>0</v>
      </c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53" customFormat="1" ht="21.75" customHeight="1">
      <c r="A39" s="17"/>
      <c r="B39" s="26">
        <v>85295</v>
      </c>
      <c r="C39" s="26"/>
      <c r="D39" s="56" t="s">
        <v>32</v>
      </c>
      <c r="E39" s="58">
        <f aca="true" t="shared" si="47" ref="E39:AD39">E40</f>
        <v>0</v>
      </c>
      <c r="F39" s="58">
        <f t="shared" si="47"/>
        <v>0</v>
      </c>
      <c r="G39" s="58">
        <f t="shared" si="47"/>
        <v>604600</v>
      </c>
      <c r="H39" s="58">
        <f t="shared" si="47"/>
        <v>14400</v>
      </c>
      <c r="I39" s="58">
        <f t="shared" si="47"/>
        <v>604600</v>
      </c>
      <c r="J39" s="58">
        <f t="shared" si="47"/>
        <v>14400</v>
      </c>
      <c r="K39" s="58">
        <f t="shared" si="47"/>
        <v>0</v>
      </c>
      <c r="L39" s="58">
        <f t="shared" si="47"/>
        <v>1500</v>
      </c>
      <c r="M39" s="58">
        <f t="shared" si="47"/>
        <v>604600</v>
      </c>
      <c r="N39" s="58">
        <f t="shared" si="47"/>
        <v>15900</v>
      </c>
      <c r="O39" s="58">
        <f t="shared" si="47"/>
        <v>0</v>
      </c>
      <c r="P39" s="58">
        <f t="shared" si="47"/>
        <v>0</v>
      </c>
      <c r="Q39" s="58">
        <f t="shared" si="47"/>
        <v>604600</v>
      </c>
      <c r="R39" s="58">
        <f t="shared" si="47"/>
        <v>15900</v>
      </c>
      <c r="S39" s="58">
        <f t="shared" si="47"/>
        <v>0</v>
      </c>
      <c r="T39" s="58">
        <f t="shared" si="47"/>
        <v>1900</v>
      </c>
      <c r="U39" s="58">
        <f t="shared" si="47"/>
        <v>604600</v>
      </c>
      <c r="V39" s="58">
        <f t="shared" si="47"/>
        <v>17800</v>
      </c>
      <c r="W39" s="58">
        <f t="shared" si="47"/>
        <v>83390</v>
      </c>
      <c r="X39" s="58">
        <f t="shared" si="47"/>
        <v>16700</v>
      </c>
      <c r="Y39" s="58">
        <f t="shared" si="47"/>
        <v>687990</v>
      </c>
      <c r="Z39" s="58">
        <f t="shared" si="47"/>
        <v>34500</v>
      </c>
      <c r="AA39" s="58">
        <f t="shared" si="47"/>
        <v>0</v>
      </c>
      <c r="AB39" s="58">
        <f t="shared" si="47"/>
        <v>1100</v>
      </c>
      <c r="AC39" s="58">
        <f t="shared" si="47"/>
        <v>687990</v>
      </c>
      <c r="AD39" s="58">
        <f t="shared" si="47"/>
        <v>35600</v>
      </c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53" customFormat="1" ht="21.75" customHeight="1">
      <c r="A40" s="17"/>
      <c r="B40" s="26"/>
      <c r="C40" s="26">
        <v>3110</v>
      </c>
      <c r="D40" s="57" t="s">
        <v>62</v>
      </c>
      <c r="E40" s="58">
        <v>0</v>
      </c>
      <c r="F40" s="58">
        <v>0</v>
      </c>
      <c r="G40" s="58">
        <v>604600</v>
      </c>
      <c r="H40" s="58">
        <v>14400</v>
      </c>
      <c r="I40" s="58">
        <f>SUM(E40,G40)</f>
        <v>604600</v>
      </c>
      <c r="J40" s="58">
        <f>SUM(F40,H40)</f>
        <v>14400</v>
      </c>
      <c r="K40" s="58">
        <v>0</v>
      </c>
      <c r="L40" s="58">
        <v>1500</v>
      </c>
      <c r="M40" s="58">
        <f>SUM(I40,K40)</f>
        <v>604600</v>
      </c>
      <c r="N40" s="58">
        <f>SUM(J40,L40)</f>
        <v>15900</v>
      </c>
      <c r="O40" s="58">
        <v>0</v>
      </c>
      <c r="P40" s="58"/>
      <c r="Q40" s="58">
        <f>SUM(M40,O40)</f>
        <v>604600</v>
      </c>
      <c r="R40" s="58">
        <f>SUM(N40,P40)</f>
        <v>15900</v>
      </c>
      <c r="S40" s="58"/>
      <c r="T40" s="58">
        <v>1900</v>
      </c>
      <c r="U40" s="58">
        <f>SUM(Q40,S40)</f>
        <v>604600</v>
      </c>
      <c r="V40" s="58">
        <f>SUM(R40,T40)</f>
        <v>17800</v>
      </c>
      <c r="W40" s="58">
        <v>83390</v>
      </c>
      <c r="X40" s="58">
        <v>16700</v>
      </c>
      <c r="Y40" s="58">
        <f>SUM(U40,W40)</f>
        <v>687990</v>
      </c>
      <c r="Z40" s="58">
        <f>SUM(V40,X40)</f>
        <v>34500</v>
      </c>
      <c r="AA40" s="58"/>
      <c r="AB40" s="58">
        <v>1100</v>
      </c>
      <c r="AC40" s="58">
        <f>SUM(Y40,AA40)</f>
        <v>687990</v>
      </c>
      <c r="AD40" s="58">
        <f>SUM(Z40,AB40)</f>
        <v>35600</v>
      </c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s="61" customFormat="1" ht="21.75" customHeight="1">
      <c r="A41" s="7">
        <v>854</v>
      </c>
      <c r="B41" s="27"/>
      <c r="C41" s="27"/>
      <c r="D41" s="33" t="s">
        <v>48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>
        <f>SUM(U42)</f>
        <v>0</v>
      </c>
      <c r="V41" s="60">
        <f aca="true" t="shared" si="48" ref="V41:AD42">SUM(V42)</f>
        <v>0</v>
      </c>
      <c r="W41" s="60">
        <f t="shared" si="48"/>
        <v>228614</v>
      </c>
      <c r="X41" s="60">
        <f t="shared" si="48"/>
        <v>0</v>
      </c>
      <c r="Y41" s="60">
        <f t="shared" si="48"/>
        <v>228614</v>
      </c>
      <c r="Z41" s="60">
        <f t="shared" si="48"/>
        <v>0</v>
      </c>
      <c r="AA41" s="60">
        <f t="shared" si="48"/>
        <v>0</v>
      </c>
      <c r="AB41" s="60">
        <f t="shared" si="48"/>
        <v>0</v>
      </c>
      <c r="AC41" s="60">
        <f t="shared" si="48"/>
        <v>228614</v>
      </c>
      <c r="AD41" s="60">
        <f t="shared" si="48"/>
        <v>0</v>
      </c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s="53" customFormat="1" ht="21.75" customHeight="1">
      <c r="A42" s="17"/>
      <c r="B42" s="26">
        <v>85415</v>
      </c>
      <c r="C42" s="26"/>
      <c r="D42" s="32" t="s">
        <v>49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>
        <f>SUM(U43)</f>
        <v>0</v>
      </c>
      <c r="V42" s="58">
        <f t="shared" si="48"/>
        <v>0</v>
      </c>
      <c r="W42" s="58">
        <f t="shared" si="48"/>
        <v>228614</v>
      </c>
      <c r="X42" s="58">
        <f t="shared" si="48"/>
        <v>0</v>
      </c>
      <c r="Y42" s="58">
        <f t="shared" si="48"/>
        <v>228614</v>
      </c>
      <c r="Z42" s="58">
        <f t="shared" si="48"/>
        <v>0</v>
      </c>
      <c r="AA42" s="58">
        <f t="shared" si="48"/>
        <v>0</v>
      </c>
      <c r="AB42" s="58">
        <f t="shared" si="48"/>
        <v>0</v>
      </c>
      <c r="AC42" s="58">
        <f t="shared" si="48"/>
        <v>228614</v>
      </c>
      <c r="AD42" s="58">
        <f t="shared" si="48"/>
        <v>0</v>
      </c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spans="1:256" s="53" customFormat="1" ht="21.75" customHeight="1">
      <c r="A43" s="17"/>
      <c r="B43" s="26"/>
      <c r="C43" s="26">
        <v>3240</v>
      </c>
      <c r="D43" s="57" t="s">
        <v>66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>
        <v>0</v>
      </c>
      <c r="V43" s="58">
        <v>0</v>
      </c>
      <c r="W43" s="58">
        <v>228614</v>
      </c>
      <c r="X43" s="58">
        <v>0</v>
      </c>
      <c r="Y43" s="58">
        <f>SUM(U43,W43)</f>
        <v>228614</v>
      </c>
      <c r="Z43" s="58">
        <f>SUM(V43,X43)</f>
        <v>0</v>
      </c>
      <c r="AA43" s="58"/>
      <c r="AB43" s="58"/>
      <c r="AC43" s="58">
        <f>SUM(Y43,AA43)</f>
        <v>228614</v>
      </c>
      <c r="AD43" s="58">
        <f>SUM(Z43,AB43)</f>
        <v>0</v>
      </c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spans="1:256" s="63" customFormat="1" ht="21" customHeight="1">
      <c r="A44" s="41" t="s">
        <v>50</v>
      </c>
      <c r="B44" s="41"/>
      <c r="C44" s="41"/>
      <c r="D44" s="41"/>
      <c r="E44" s="46">
        <f aca="true" t="shared" si="49" ref="E44:L44">SUM(E19,E12)</f>
        <v>1848866</v>
      </c>
      <c r="F44" s="46">
        <f t="shared" si="49"/>
        <v>7000857</v>
      </c>
      <c r="G44" s="46">
        <f t="shared" si="49"/>
        <v>604600</v>
      </c>
      <c r="H44" s="46">
        <f t="shared" si="49"/>
        <v>14400</v>
      </c>
      <c r="I44" s="46">
        <f t="shared" si="49"/>
        <v>2453466</v>
      </c>
      <c r="J44" s="46">
        <f t="shared" si="49"/>
        <v>7015257</v>
      </c>
      <c r="K44" s="46">
        <f t="shared" si="49"/>
        <v>0</v>
      </c>
      <c r="L44" s="46">
        <f t="shared" si="49"/>
        <v>4500</v>
      </c>
      <c r="M44" s="46">
        <f aca="true" t="shared" si="50" ref="M44:R44">SUM(M19,M12,M4)</f>
        <v>2453466</v>
      </c>
      <c r="N44" s="46">
        <f t="shared" si="50"/>
        <v>7019757</v>
      </c>
      <c r="O44" s="46">
        <f t="shared" si="50"/>
        <v>0</v>
      </c>
      <c r="P44" s="46">
        <f t="shared" si="50"/>
        <v>304701</v>
      </c>
      <c r="Q44" s="46">
        <f t="shared" si="50"/>
        <v>2453466</v>
      </c>
      <c r="R44" s="46">
        <f t="shared" si="50"/>
        <v>7324458</v>
      </c>
      <c r="S44" s="46">
        <f>SUM(S19,S12,S4)</f>
        <v>-1198</v>
      </c>
      <c r="T44" s="46">
        <f>SUM(T19,T12,T4)</f>
        <v>-23113</v>
      </c>
      <c r="U44" s="46">
        <f aca="true" t="shared" si="51" ref="U44:Z44">SUM(U19,U12,U4,U41)</f>
        <v>2452268</v>
      </c>
      <c r="V44" s="46">
        <f t="shared" si="51"/>
        <v>7301345</v>
      </c>
      <c r="W44" s="46">
        <f t="shared" si="51"/>
        <v>312004</v>
      </c>
      <c r="X44" s="46">
        <f t="shared" si="51"/>
        <v>16700</v>
      </c>
      <c r="Y44" s="46">
        <f t="shared" si="51"/>
        <v>2764272</v>
      </c>
      <c r="Z44" s="46">
        <f t="shared" si="51"/>
        <v>7318045</v>
      </c>
      <c r="AA44" s="46">
        <f>SUM(AA19,AA12,AA4,AA41)</f>
        <v>0</v>
      </c>
      <c r="AB44" s="46">
        <f>SUM(AB19,AB12,AB4,AB41)</f>
        <v>1100</v>
      </c>
      <c r="AC44" s="46">
        <f>SUM(AC19,AC12,AC4,AC41)</f>
        <v>2764272</v>
      </c>
      <c r="AD44" s="46">
        <f>SUM(AD19,AD12,AD4,AD41)</f>
        <v>7319145</v>
      </c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5:30" ht="19.5" customHeight="1">
      <c r="E45" s="64" t="s">
        <v>67</v>
      </c>
      <c r="F45" s="65">
        <f>SUM(E44:F44)</f>
        <v>8849723</v>
      </c>
      <c r="G45" s="64" t="s">
        <v>67</v>
      </c>
      <c r="H45" s="65">
        <f>SUM(G44:H44)</f>
        <v>619000</v>
      </c>
      <c r="I45" s="64" t="s">
        <v>67</v>
      </c>
      <c r="J45" s="65">
        <f>SUM(I44:J44)</f>
        <v>9468723</v>
      </c>
      <c r="K45" s="64" t="s">
        <v>67</v>
      </c>
      <c r="L45" s="65">
        <f>SUM(K44:L44)</f>
        <v>4500</v>
      </c>
      <c r="M45" s="64" t="s">
        <v>67</v>
      </c>
      <c r="N45" s="65">
        <f>SUM(M44:N44)</f>
        <v>9473223</v>
      </c>
      <c r="O45" s="64" t="s">
        <v>67</v>
      </c>
      <c r="P45" s="65">
        <f>SUM(O44:P44)</f>
        <v>304701</v>
      </c>
      <c r="Q45" s="64" t="s">
        <v>67</v>
      </c>
      <c r="R45" s="65">
        <f>SUM(Q44:R44)</f>
        <v>9777924</v>
      </c>
      <c r="S45" s="64" t="s">
        <v>67</v>
      </c>
      <c r="T45" s="65">
        <f>SUM(S44:T44)</f>
        <v>-24311</v>
      </c>
      <c r="U45" s="64" t="s">
        <v>67</v>
      </c>
      <c r="V45" s="65">
        <f>SUM(U44:V44)</f>
        <v>9753613</v>
      </c>
      <c r="W45" s="64" t="s">
        <v>67</v>
      </c>
      <c r="X45" s="65">
        <f>SUM(W44:X44)</f>
        <v>328704</v>
      </c>
      <c r="Y45" s="64" t="s">
        <v>67</v>
      </c>
      <c r="Z45" s="65">
        <f>SUM(Y44:Z44)</f>
        <v>10082317</v>
      </c>
      <c r="AA45" s="64" t="s">
        <v>67</v>
      </c>
      <c r="AB45" s="65">
        <f>SUM(AA44:AB44)</f>
        <v>1100</v>
      </c>
      <c r="AC45" s="64" t="s">
        <v>67</v>
      </c>
      <c r="AD45" s="65">
        <f>SUM(AC44:AD44)</f>
        <v>10083417</v>
      </c>
    </row>
    <row r="46" spans="5:30" ht="12.75"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5:30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5:30" ht="12.75"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</row>
    <row r="49" spans="5:30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5:30" ht="12.75"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5:30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5:30" ht="12.75"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5:30" ht="12.75"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5:30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5:30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5:30" ht="12.75"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</row>
    <row r="57" spans="5:30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5:30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5:30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5:30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5:30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</sheetData>
  <sheetProtection selectLockedCells="1" selectUnlockedCells="1"/>
  <mergeCells count="19">
    <mergeCell ref="A1:AD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44:D44"/>
  </mergeCells>
  <printOptions horizontalCentered="1"/>
  <pageMargins left="0.15763888888888888" right="0.11805555555555555" top="0.7875" bottom="0.7875" header="0.5118055555555555" footer="0.31527777777777777"/>
  <pageSetup firstPageNumber="3" useFirstPageNumber="1" horizontalDpi="300" verticalDpi="300" orientation="portrait" paperSize="9" scale="85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2012-07-05T11:36:51Z</cp:lastPrinted>
  <dcterms:created xsi:type="dcterms:W3CDTF">2002-10-21T08:56:44Z</dcterms:created>
  <dcterms:modified xsi:type="dcterms:W3CDTF">2012-07-17T07:34:58Z</dcterms:modified>
  <cp:category/>
  <cp:version/>
  <cp:contentType/>
  <cp:contentStatus/>
</cp:coreProperties>
</file>