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606" activeTab="0"/>
  </bookViews>
  <sheets>
    <sheet name="zał. s. 1" sheetId="1" r:id="rId1"/>
    <sheet name="zał.s.4,5" sheetId="2" r:id="rId2"/>
  </sheets>
  <definedNames>
    <definedName name="_xlnm.Print_Titles" localSheetId="0">'zał. s. 1'!$11:$11</definedName>
    <definedName name="_xlnm.Print_Titles" localSheetId="1">'zał.s.4,5'!$2:$3</definedName>
  </definedNames>
  <calcPr fullCalcOnLoad="1"/>
</workbook>
</file>

<file path=xl/sharedStrings.xml><?xml version="1.0" encoding="utf-8"?>
<sst xmlns="http://schemas.openxmlformats.org/spreadsheetml/2006/main" count="211" uniqueCount="88">
  <si>
    <t>dział</t>
  </si>
  <si>
    <t>rozdział</t>
  </si>
  <si>
    <t>§</t>
  </si>
  <si>
    <t>nazwa</t>
  </si>
  <si>
    <t>750</t>
  </si>
  <si>
    <t xml:space="preserve">Administracja publiczna </t>
  </si>
  <si>
    <t>urzędy wojewódzkie</t>
  </si>
  <si>
    <t>ośrodki pomocy społecznej</t>
  </si>
  <si>
    <t>razem</t>
  </si>
  <si>
    <t>wynagrodzenia osobowe pracowników</t>
  </si>
  <si>
    <t>dodatkowe wynagrodzenie roczne</t>
  </si>
  <si>
    <t>składki na ubezpieczenia społeczne</t>
  </si>
  <si>
    <t>składki na Fundusz Pracy</t>
  </si>
  <si>
    <t>odpisy na zakładowy fundusz świadczeń socjalnych</t>
  </si>
  <si>
    <t>świadczenia społeczne</t>
  </si>
  <si>
    <t>składki na ubezpieczenia zdrowotne</t>
  </si>
  <si>
    <t>plan</t>
  </si>
  <si>
    <t>852</t>
  </si>
  <si>
    <t>85214</t>
  </si>
  <si>
    <t>85219</t>
  </si>
  <si>
    <t>2010</t>
  </si>
  <si>
    <t>składki na ubezpieczenie zdrowotne opłacane za osoby pobierające niektóre świadczenia z pomocy społecznej oraz niektóre świadczenia rodzinne</t>
  </si>
  <si>
    <t xml:space="preserve">Pomoc społeczna </t>
  </si>
  <si>
    <t xml:space="preserve">zasiłki i pomoc w naturze oraz składki na ubezpieczenia emerytalne i rentowe </t>
  </si>
  <si>
    <t>dotacje celowe otrzymane z budżetu państwa na realizację zadań bieżących z zakresu administracji rządowej oraz innych zadań zleconych gminie (związkom gmin) ustawami</t>
  </si>
  <si>
    <t>dotacje celowe otrzymane z budżetu państwa na realizację własnych zadań bieżących gmin (związków gmin)</t>
  </si>
  <si>
    <t>zasiłki i pomoc w naturze oraz składki na ubezpieczenia emerytalne i rentowe</t>
  </si>
  <si>
    <t>własne</t>
  </si>
  <si>
    <t>zlecone</t>
  </si>
  <si>
    <t>Suma:</t>
  </si>
  <si>
    <t>zasiłki stałe</t>
  </si>
  <si>
    <t>składki na ubezpieczenie zdrowotne opłacane za osoby pobierające niektóre świadczenia z pomocy społecznej, niektóre świadczenia rodzinne oraz z aosoby uczestniczące w zajęciach w centrum integracji społecznej</t>
  </si>
  <si>
    <t>0970</t>
  </si>
  <si>
    <t>wpływy z różnych dochodów</t>
  </si>
  <si>
    <t>świadczenia rodzinne, świadczenie z funduszu alimentacyjnego oraz składki na ubezpieczenia emerytalne i rentowe 
z ubezpieczenia społecznego</t>
  </si>
  <si>
    <t>pozostała działalność</t>
  </si>
  <si>
    <t>Plan finansowy zadań z zakresu administracji rządowej oraz innych zadań zleconych na 2011 rok</t>
  </si>
  <si>
    <t>zmiany</t>
  </si>
  <si>
    <t>plan po zmianach</t>
  </si>
  <si>
    <t xml:space="preserve">zmiany </t>
  </si>
  <si>
    <t>Załącznik do Zarządzenia Nr 38/11</t>
  </si>
  <si>
    <t>Burmistrza Trzcianki z dnia 31 marca 2011 r. zmieniający</t>
  </si>
  <si>
    <t xml:space="preserve">Załącznik do Zarządzenia Nr 24/11 </t>
  </si>
  <si>
    <t>Burmistrza Trzcianki z dnia 2 marca 2011 r.</t>
  </si>
  <si>
    <t>plan wydatków 
na zadania:</t>
  </si>
  <si>
    <t>III. Plan finansowy wydatków na 2011 rok w ramach przyznanych dotacji celowych na wykonywane 
zadania własne i zlecone</t>
  </si>
  <si>
    <t xml:space="preserve">plan </t>
  </si>
  <si>
    <t xml:space="preserve">Załącznik do Zarządzenia Nr 38/11 </t>
  </si>
  <si>
    <t>010</t>
  </si>
  <si>
    <t>01095</t>
  </si>
  <si>
    <t>Rolnictwo i łowiectwo</t>
  </si>
  <si>
    <t>Oświata i wychowanie</t>
  </si>
  <si>
    <t>szkoły podstawowe</t>
  </si>
  <si>
    <t>dotacje celowe otrzymane z budżetu państwa na realizację inwestycji i zakupów inwestycyjnych własnych gmin (związków gmin)</t>
  </si>
  <si>
    <t>zakup materiałów i wyposażenia</t>
  </si>
  <si>
    <t>zakup usług pozostałych</t>
  </si>
  <si>
    <t>różne opłaty i składki</t>
  </si>
  <si>
    <t>wydatki inwestycyjne jednostek budżetowych</t>
  </si>
  <si>
    <t>Burmistrza Trzcianki z dnia 31 marca 2011 r.</t>
  </si>
  <si>
    <t>Załącznik do Zarządzenia Nr 62/11</t>
  </si>
  <si>
    <t>Burmistrza Trzcianki z dnia 30 czerwca 2011 r. zmieniający</t>
  </si>
  <si>
    <t xml:space="preserve">Załącznik do Zarządzenia Nr 62/11 </t>
  </si>
  <si>
    <t>Burmistrza Trzcianki z dnia 30 czerwca 2011 r.</t>
  </si>
  <si>
    <t>Załącznik do Zarządzenia Nr 131/11</t>
  </si>
  <si>
    <t>Burmistrza Trzcianki z dnia 30 września 2011 r. zmieniający</t>
  </si>
  <si>
    <t>I.  Plan dochodów związanych z realizacją zadań z zakresu administracji rządowej 
w  2011 roku</t>
  </si>
  <si>
    <t>II. Plan dotacji celowych na wykonywane zadania w 2011 roku</t>
  </si>
  <si>
    <t>Edukacyjna opieka wychowawcza</t>
  </si>
  <si>
    <t>pomoc materialna dla uczniów</t>
  </si>
  <si>
    <t>stypendia dla uczniów</t>
  </si>
  <si>
    <t>inne formy pomocy dla uczniów</t>
  </si>
  <si>
    <t xml:space="preserve">Burmistrza Trzcianki z dnia 30 września 2011 r. </t>
  </si>
  <si>
    <t>Załącznik do Zarządzenia Nr 155/11</t>
  </si>
  <si>
    <t>Burmistrza Trzcianki z dnia 17 listopada 2011 r. zmieniający</t>
  </si>
  <si>
    <t>Różne rozliczenia</t>
  </si>
  <si>
    <t>różne rozliczenia finansowe</t>
  </si>
  <si>
    <t>usuwanie skutków klęsk żywiołowych</t>
  </si>
  <si>
    <t xml:space="preserve">wynagrodzenia bezosobowe </t>
  </si>
  <si>
    <t>zakup energii</t>
  </si>
  <si>
    <t>domy i ośrodki kultury, świetlice i kluby</t>
  </si>
  <si>
    <t>Kultura i ochrona dziedzictwa narodowego</t>
  </si>
  <si>
    <t>Transport i łączność</t>
  </si>
  <si>
    <t>drogi publiczne gminne</t>
  </si>
  <si>
    <t>Gospodarka mieszkaniowa</t>
  </si>
  <si>
    <t>gospodarka gruntami i nieruchomościami</t>
  </si>
  <si>
    <t xml:space="preserve">Burmistrza Trzcianki z dnia 17 listopada 2011 r. </t>
  </si>
  <si>
    <t>Załącznik do Zarządzenia Nr 163/11</t>
  </si>
  <si>
    <t>Burmistrza Trzcianki z dnia 30 listopada 2011 r. zmieniający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</si>
</sst>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44">
    <font>
      <sz val="10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 indent="1"/>
    </xf>
    <xf numFmtId="0" fontId="3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 quotePrefix="1">
      <alignment horizontal="center" vertical="center" wrapText="1"/>
    </xf>
    <xf numFmtId="0" fontId="3" fillId="33" borderId="10" xfId="0" applyFont="1" applyFill="1" applyBorder="1" applyAlignment="1" quotePrefix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 indent="1"/>
    </xf>
    <xf numFmtId="0" fontId="2" fillId="33" borderId="10" xfId="0" applyFont="1" applyFill="1" applyBorder="1" applyAlignment="1">
      <alignment horizontal="left" vertical="center" wrapText="1" indent="1"/>
    </xf>
    <xf numFmtId="0" fontId="3" fillId="0" borderId="0" xfId="0" applyFont="1" applyAlignment="1">
      <alignment/>
    </xf>
    <xf numFmtId="4" fontId="3" fillId="0" borderId="10" xfId="0" applyNumberFormat="1" applyFont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2" fillId="0" borderId="0" xfId="0" applyNumberFormat="1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164" fontId="3" fillId="33" borderId="10" xfId="0" applyNumberFormat="1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center" wrapText="1" indent="1"/>
    </xf>
    <xf numFmtId="0" fontId="2" fillId="33" borderId="10" xfId="0" applyFont="1" applyFill="1" applyBorder="1" applyAlignment="1" quotePrefix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 quotePrefix="1">
      <alignment horizontal="center" vertical="center" wrapText="1"/>
    </xf>
    <xf numFmtId="4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1" xfId="0" applyFont="1" applyFill="1" applyBorder="1" applyAlignment="1" quotePrefix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 indent="1"/>
    </xf>
    <xf numFmtId="0" fontId="2" fillId="0" borderId="11" xfId="0" applyFont="1" applyFill="1" applyBorder="1" applyAlignment="1" quotePrefix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64" fontId="2" fillId="33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/>
    </xf>
    <xf numFmtId="164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right" vertical="center"/>
    </xf>
    <xf numFmtId="164" fontId="4" fillId="0" borderId="0" xfId="0" applyNumberFormat="1" applyFont="1" applyAlignment="1">
      <alignment/>
    </xf>
    <xf numFmtId="164" fontId="3" fillId="33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6" fillId="0" borderId="13" xfId="0" applyFont="1" applyFill="1" applyBorder="1" applyAlignment="1" quotePrefix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4" fontId="2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right" vertical="center"/>
    </xf>
    <xf numFmtId="4" fontId="3" fillId="0" borderId="10" xfId="0" applyNumberFormat="1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inden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 quotePrefix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164" fontId="2" fillId="33" borderId="10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left" vertical="center" wrapText="1" indent="1"/>
    </xf>
    <xf numFmtId="0" fontId="3" fillId="33" borderId="10" xfId="0" applyFont="1" applyFill="1" applyBorder="1" applyAlignment="1" quotePrefix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 quotePrefix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 indent="1"/>
    </xf>
    <xf numFmtId="164" fontId="3" fillId="33" borderId="10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 wrapText="1" indent="1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4" fontId="3" fillId="33" borderId="1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6" fillId="33" borderId="10" xfId="0" applyFont="1" applyFill="1" applyBorder="1" applyAlignment="1" quotePrefix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 quotePrefix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 indent="1"/>
    </xf>
    <xf numFmtId="164" fontId="6" fillId="33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 indent="1"/>
    </xf>
    <xf numFmtId="0" fontId="6" fillId="0" borderId="10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 indent="1"/>
    </xf>
    <xf numFmtId="0" fontId="3" fillId="0" borderId="10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center" wrapText="1" inden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PageLayoutView="0" workbookViewId="0" topLeftCell="A1">
      <selection activeCell="D57" sqref="D57"/>
    </sheetView>
  </sheetViews>
  <sheetFormatPr defaultColWidth="9.00390625" defaultRowHeight="12.75"/>
  <cols>
    <col min="1" max="1" width="5.625" style="2" customWidth="1"/>
    <col min="2" max="2" width="7.25390625" style="2" bestFit="1" customWidth="1"/>
    <col min="3" max="3" width="5.00390625" style="2" bestFit="1" customWidth="1"/>
    <col min="4" max="4" width="34.875" style="2" customWidth="1"/>
    <col min="5" max="5" width="0.12890625" style="2" hidden="1" customWidth="1"/>
    <col min="6" max="6" width="8.25390625" style="2" hidden="1" customWidth="1"/>
    <col min="7" max="7" width="13.75390625" style="2" hidden="1" customWidth="1"/>
    <col min="8" max="8" width="12.125" style="2" hidden="1" customWidth="1"/>
    <col min="9" max="9" width="14.625" style="2" hidden="1" customWidth="1"/>
    <col min="10" max="10" width="12.125" style="2" hidden="1" customWidth="1"/>
    <col min="11" max="11" width="14.625" style="2" hidden="1" customWidth="1"/>
    <col min="12" max="12" width="12.125" style="2" hidden="1" customWidth="1"/>
    <col min="13" max="13" width="14.625" style="2" customWidth="1"/>
    <col min="14" max="14" width="12.125" style="2" customWidth="1"/>
    <col min="15" max="15" width="14.625" style="2" customWidth="1"/>
  </cols>
  <sheetData>
    <row r="1" spans="5:15" ht="12.75">
      <c r="E1" s="5" t="s">
        <v>40</v>
      </c>
      <c r="F1" s="5"/>
      <c r="G1" s="5" t="s">
        <v>59</v>
      </c>
      <c r="H1" s="5"/>
      <c r="I1" s="5" t="s">
        <v>63</v>
      </c>
      <c r="J1" s="5"/>
      <c r="K1" s="5" t="s">
        <v>72</v>
      </c>
      <c r="L1" s="5"/>
      <c r="M1" s="5" t="s">
        <v>86</v>
      </c>
      <c r="N1" s="5"/>
      <c r="O1" s="5"/>
    </row>
    <row r="2" spans="5:15" ht="12.75">
      <c r="E2" s="5" t="s">
        <v>41</v>
      </c>
      <c r="F2" s="5"/>
      <c r="G2" s="5" t="s">
        <v>60</v>
      </c>
      <c r="H2" s="5"/>
      <c r="I2" s="5" t="s">
        <v>64</v>
      </c>
      <c r="J2" s="5"/>
      <c r="K2" s="5" t="s">
        <v>73</v>
      </c>
      <c r="L2" s="5"/>
      <c r="M2" s="5" t="s">
        <v>87</v>
      </c>
      <c r="N2" s="5"/>
      <c r="O2" s="5"/>
    </row>
    <row r="3" spans="5:15" ht="12.75">
      <c r="E3" s="5" t="s">
        <v>42</v>
      </c>
      <c r="F3" s="5"/>
      <c r="G3" s="5" t="s">
        <v>47</v>
      </c>
      <c r="H3" s="5"/>
      <c r="I3" s="5" t="s">
        <v>61</v>
      </c>
      <c r="J3" s="5"/>
      <c r="K3" s="5" t="s">
        <v>63</v>
      </c>
      <c r="L3" s="5"/>
      <c r="M3" s="5" t="s">
        <v>72</v>
      </c>
      <c r="N3" s="5"/>
      <c r="O3" s="5"/>
    </row>
    <row r="4" spans="1:15" ht="12.75">
      <c r="A4" s="17"/>
      <c r="B4" s="17"/>
      <c r="C4" s="17"/>
      <c r="D4" s="17"/>
      <c r="E4" s="18" t="s">
        <v>43</v>
      </c>
      <c r="F4" s="18"/>
      <c r="G4" s="18" t="s">
        <v>58</v>
      </c>
      <c r="H4" s="18"/>
      <c r="I4" s="18" t="s">
        <v>62</v>
      </c>
      <c r="J4" s="18"/>
      <c r="K4" s="5" t="s">
        <v>71</v>
      </c>
      <c r="L4" s="18"/>
      <c r="M4" s="5" t="s">
        <v>85</v>
      </c>
      <c r="N4" s="18"/>
      <c r="O4" s="18"/>
    </row>
    <row r="5" spans="1:15" ht="12.75">
      <c r="A5" s="17"/>
      <c r="B5" s="17"/>
      <c r="C5" s="17"/>
      <c r="D5" s="17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ht="33" customHeight="1">
      <c r="A6" s="103" t="s">
        <v>36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</row>
    <row r="7" spans="1:15" s="52" customFormat="1" ht="34.5" customHeight="1">
      <c r="A7" s="101" t="s">
        <v>65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</row>
    <row r="8" spans="1:15" ht="33" customHeight="1">
      <c r="A8" s="19" t="s">
        <v>0</v>
      </c>
      <c r="B8" s="19" t="s">
        <v>1</v>
      </c>
      <c r="C8" s="39" t="s">
        <v>2</v>
      </c>
      <c r="D8" s="19" t="s">
        <v>3</v>
      </c>
      <c r="E8" s="44" t="s">
        <v>16</v>
      </c>
      <c r="F8" s="44" t="s">
        <v>39</v>
      </c>
      <c r="G8" s="44" t="s">
        <v>46</v>
      </c>
      <c r="H8" s="44" t="s">
        <v>39</v>
      </c>
      <c r="I8" s="44" t="s">
        <v>46</v>
      </c>
      <c r="J8" s="44" t="s">
        <v>39</v>
      </c>
      <c r="K8" s="44" t="s">
        <v>38</v>
      </c>
      <c r="L8" s="44" t="s">
        <v>39</v>
      </c>
      <c r="M8" s="44" t="s">
        <v>38</v>
      </c>
      <c r="N8" s="44" t="s">
        <v>39</v>
      </c>
      <c r="O8" s="44" t="s">
        <v>38</v>
      </c>
    </row>
    <row r="9" spans="1:15" s="60" customFormat="1" ht="33" customHeight="1">
      <c r="A9" s="56">
        <v>852</v>
      </c>
      <c r="B9" s="56">
        <v>85212</v>
      </c>
      <c r="C9" s="57" t="s">
        <v>32</v>
      </c>
      <c r="D9" s="58" t="s">
        <v>33</v>
      </c>
      <c r="E9" s="59">
        <v>79000</v>
      </c>
      <c r="F9" s="59">
        <v>0</v>
      </c>
      <c r="G9" s="59">
        <f>SUM(E9:F9)</f>
        <v>79000</v>
      </c>
      <c r="H9" s="59">
        <v>0</v>
      </c>
      <c r="I9" s="59">
        <f>SUM(G9:H9)</f>
        <v>79000</v>
      </c>
      <c r="J9" s="59">
        <v>0</v>
      </c>
      <c r="K9" s="59">
        <f>SUM(I9:J9)</f>
        <v>79000</v>
      </c>
      <c r="L9" s="59">
        <v>0</v>
      </c>
      <c r="M9" s="59">
        <f>SUM(K9:L9)</f>
        <v>79000</v>
      </c>
      <c r="N9" s="59">
        <v>0</v>
      </c>
      <c r="O9" s="59">
        <f>SUM(M9:N9)</f>
        <v>79000</v>
      </c>
    </row>
    <row r="10" spans="1:15" s="53" customFormat="1" ht="29.25" customHeight="1">
      <c r="A10" s="102" t="s">
        <v>66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</row>
    <row r="11" spans="1:15" s="2" customFormat="1" ht="28.5" customHeight="1">
      <c r="A11" s="19" t="s">
        <v>0</v>
      </c>
      <c r="B11" s="19" t="s">
        <v>1</v>
      </c>
      <c r="C11" s="39" t="s">
        <v>2</v>
      </c>
      <c r="D11" s="19" t="s">
        <v>3</v>
      </c>
      <c r="E11" s="44" t="s">
        <v>16</v>
      </c>
      <c r="F11" s="44" t="s">
        <v>37</v>
      </c>
      <c r="G11" s="44" t="s">
        <v>16</v>
      </c>
      <c r="H11" s="44" t="s">
        <v>37</v>
      </c>
      <c r="I11" s="44" t="s">
        <v>46</v>
      </c>
      <c r="J11" s="44" t="s">
        <v>37</v>
      </c>
      <c r="K11" s="44" t="s">
        <v>38</v>
      </c>
      <c r="L11" s="44" t="s">
        <v>37</v>
      </c>
      <c r="M11" s="44" t="s">
        <v>38</v>
      </c>
      <c r="N11" s="44" t="s">
        <v>37</v>
      </c>
      <c r="O11" s="44" t="s">
        <v>38</v>
      </c>
    </row>
    <row r="12" spans="1:15" s="2" customFormat="1" ht="28.5" customHeight="1">
      <c r="A12" s="9" t="s">
        <v>48</v>
      </c>
      <c r="B12" s="19"/>
      <c r="C12" s="39"/>
      <c r="D12" s="11" t="s">
        <v>50</v>
      </c>
      <c r="E12" s="44"/>
      <c r="F12" s="44"/>
      <c r="G12" s="21">
        <f aca="true" t="shared" si="0" ref="G12:O13">SUM(G13)</f>
        <v>0</v>
      </c>
      <c r="H12" s="21">
        <f t="shared" si="0"/>
        <v>261638</v>
      </c>
      <c r="I12" s="21">
        <f t="shared" si="0"/>
        <v>261638</v>
      </c>
      <c r="J12" s="21">
        <f t="shared" si="0"/>
        <v>0</v>
      </c>
      <c r="K12" s="21">
        <f t="shared" si="0"/>
        <v>261638</v>
      </c>
      <c r="L12" s="21">
        <f t="shared" si="0"/>
        <v>326144</v>
      </c>
      <c r="M12" s="21">
        <f t="shared" si="0"/>
        <v>587782</v>
      </c>
      <c r="N12" s="21">
        <f t="shared" si="0"/>
        <v>0</v>
      </c>
      <c r="O12" s="21">
        <f t="shared" si="0"/>
        <v>587782</v>
      </c>
    </row>
    <row r="13" spans="1:15" s="66" customFormat="1" ht="28.5" customHeight="1">
      <c r="A13" s="62"/>
      <c r="B13" s="63" t="s">
        <v>49</v>
      </c>
      <c r="C13" s="64"/>
      <c r="D13" s="68" t="s">
        <v>35</v>
      </c>
      <c r="E13" s="65"/>
      <c r="F13" s="65"/>
      <c r="G13" s="67">
        <f t="shared" si="0"/>
        <v>0</v>
      </c>
      <c r="H13" s="67">
        <f t="shared" si="0"/>
        <v>261638</v>
      </c>
      <c r="I13" s="67">
        <f t="shared" si="0"/>
        <v>261638</v>
      </c>
      <c r="J13" s="67">
        <f t="shared" si="0"/>
        <v>0</v>
      </c>
      <c r="K13" s="67">
        <f t="shared" si="0"/>
        <v>261638</v>
      </c>
      <c r="L13" s="67">
        <f t="shared" si="0"/>
        <v>326144</v>
      </c>
      <c r="M13" s="67">
        <f t="shared" si="0"/>
        <v>587782</v>
      </c>
      <c r="N13" s="67">
        <f t="shared" si="0"/>
        <v>0</v>
      </c>
      <c r="O13" s="67">
        <f t="shared" si="0"/>
        <v>587782</v>
      </c>
    </row>
    <row r="14" spans="1:15" s="66" customFormat="1" ht="56.25">
      <c r="A14" s="62"/>
      <c r="B14" s="62"/>
      <c r="C14" s="64">
        <v>2010</v>
      </c>
      <c r="D14" s="12" t="s">
        <v>24</v>
      </c>
      <c r="E14" s="65"/>
      <c r="F14" s="65"/>
      <c r="G14" s="67">
        <v>0</v>
      </c>
      <c r="H14" s="67">
        <v>261638</v>
      </c>
      <c r="I14" s="67">
        <f>SUM(G14:H14)</f>
        <v>261638</v>
      </c>
      <c r="J14" s="67"/>
      <c r="K14" s="67">
        <f>SUM(I14:J14)</f>
        <v>261638</v>
      </c>
      <c r="L14" s="67">
        <v>326144</v>
      </c>
      <c r="M14" s="67">
        <f>SUM(K14:L14)</f>
        <v>587782</v>
      </c>
      <c r="N14" s="67"/>
      <c r="O14" s="67">
        <f>SUM(M14:N14)</f>
        <v>587782</v>
      </c>
    </row>
    <row r="15" spans="1:15" s="2" customFormat="1" ht="21.75" customHeight="1">
      <c r="A15" s="9" t="s">
        <v>4</v>
      </c>
      <c r="B15" s="6"/>
      <c r="C15" s="16"/>
      <c r="D15" s="11" t="s">
        <v>5</v>
      </c>
      <c r="E15" s="21">
        <f aca="true" t="shared" si="1" ref="E15:O15">SUM(E16)</f>
        <v>156600</v>
      </c>
      <c r="F15" s="21">
        <f t="shared" si="1"/>
        <v>0</v>
      </c>
      <c r="G15" s="21">
        <f t="shared" si="1"/>
        <v>156600</v>
      </c>
      <c r="H15" s="21">
        <f t="shared" si="1"/>
        <v>0</v>
      </c>
      <c r="I15" s="21">
        <f t="shared" si="1"/>
        <v>156600</v>
      </c>
      <c r="J15" s="21">
        <f t="shared" si="1"/>
        <v>0</v>
      </c>
      <c r="K15" s="21">
        <f t="shared" si="1"/>
        <v>156600</v>
      </c>
      <c r="L15" s="21">
        <f t="shared" si="1"/>
        <v>0</v>
      </c>
      <c r="M15" s="21">
        <f t="shared" si="1"/>
        <v>156600</v>
      </c>
      <c r="N15" s="21">
        <f t="shared" si="1"/>
        <v>0</v>
      </c>
      <c r="O15" s="21">
        <f t="shared" si="1"/>
        <v>156600</v>
      </c>
    </row>
    <row r="16" spans="1:15" s="5" customFormat="1" ht="21.75" customHeight="1">
      <c r="A16" s="24"/>
      <c r="B16" s="24">
        <v>75011</v>
      </c>
      <c r="C16" s="25"/>
      <c r="D16" s="12" t="s">
        <v>6</v>
      </c>
      <c r="E16" s="37">
        <f aca="true" t="shared" si="2" ref="E16:O16">E17</f>
        <v>156600</v>
      </c>
      <c r="F16" s="37">
        <f t="shared" si="2"/>
        <v>0</v>
      </c>
      <c r="G16" s="37">
        <f t="shared" si="2"/>
        <v>156600</v>
      </c>
      <c r="H16" s="37">
        <f t="shared" si="2"/>
        <v>0</v>
      </c>
      <c r="I16" s="37">
        <f t="shared" si="2"/>
        <v>156600</v>
      </c>
      <c r="J16" s="37">
        <f t="shared" si="2"/>
        <v>0</v>
      </c>
      <c r="K16" s="37">
        <f t="shared" si="2"/>
        <v>156600</v>
      </c>
      <c r="L16" s="37">
        <f t="shared" si="2"/>
        <v>0</v>
      </c>
      <c r="M16" s="37">
        <f t="shared" si="2"/>
        <v>156600</v>
      </c>
      <c r="N16" s="37">
        <f t="shared" si="2"/>
        <v>0</v>
      </c>
      <c r="O16" s="37">
        <f t="shared" si="2"/>
        <v>156600</v>
      </c>
    </row>
    <row r="17" spans="1:15" s="5" customFormat="1" ht="56.25">
      <c r="A17" s="24"/>
      <c r="B17" s="34"/>
      <c r="C17" s="26" t="s">
        <v>20</v>
      </c>
      <c r="D17" s="12" t="s">
        <v>24</v>
      </c>
      <c r="E17" s="37">
        <v>156600</v>
      </c>
      <c r="F17" s="37"/>
      <c r="G17" s="37">
        <f>SUM(E17:F17)</f>
        <v>156600</v>
      </c>
      <c r="H17" s="37"/>
      <c r="I17" s="37">
        <f>SUM(G17:H17)</f>
        <v>156600</v>
      </c>
      <c r="J17" s="37"/>
      <c r="K17" s="37">
        <f>SUM(I17:J17)</f>
        <v>156600</v>
      </c>
      <c r="L17" s="37"/>
      <c r="M17" s="37">
        <f>SUM(K17:L17)</f>
        <v>156600</v>
      </c>
      <c r="N17" s="37"/>
      <c r="O17" s="37">
        <f>SUM(M17:N17)</f>
        <v>156600</v>
      </c>
    </row>
    <row r="18" spans="1:15" s="91" customFormat="1" ht="19.5" customHeight="1">
      <c r="A18" s="86">
        <v>758</v>
      </c>
      <c r="B18" s="87"/>
      <c r="C18" s="88"/>
      <c r="D18" s="89" t="s">
        <v>74</v>
      </c>
      <c r="E18" s="90"/>
      <c r="F18" s="90"/>
      <c r="G18" s="90"/>
      <c r="H18" s="90"/>
      <c r="I18" s="90"/>
      <c r="J18" s="90"/>
      <c r="K18" s="90">
        <f>SUM(K19)</f>
        <v>0</v>
      </c>
      <c r="L18" s="90">
        <f>SUM(L19)</f>
        <v>38641</v>
      </c>
      <c r="M18" s="90">
        <f>SUM(M19)</f>
        <v>38641</v>
      </c>
      <c r="N18" s="90">
        <f>SUM(N19)</f>
        <v>0</v>
      </c>
      <c r="O18" s="90">
        <f>SUM(O19)</f>
        <v>38641</v>
      </c>
    </row>
    <row r="19" spans="1:15" s="5" customFormat="1" ht="22.5" customHeight="1">
      <c r="A19" s="24"/>
      <c r="B19" s="34">
        <v>75814</v>
      </c>
      <c r="C19" s="26"/>
      <c r="D19" s="12" t="s">
        <v>75</v>
      </c>
      <c r="E19" s="37"/>
      <c r="F19" s="37"/>
      <c r="G19" s="37"/>
      <c r="H19" s="37"/>
      <c r="I19" s="37"/>
      <c r="J19" s="37"/>
      <c r="K19" s="37">
        <f>SUM(K20:K21)</f>
        <v>0</v>
      </c>
      <c r="L19" s="37">
        <f>SUM(L20:L21)</f>
        <v>38641</v>
      </c>
      <c r="M19" s="37">
        <f>SUM(M20:M21)</f>
        <v>38641</v>
      </c>
      <c r="N19" s="37">
        <f>SUM(N20:N21)</f>
        <v>0</v>
      </c>
      <c r="O19" s="37">
        <f>SUM(O20:O21)</f>
        <v>38641</v>
      </c>
    </row>
    <row r="20" spans="1:15" s="5" customFormat="1" ht="33.75">
      <c r="A20" s="24"/>
      <c r="B20" s="34"/>
      <c r="C20" s="26">
        <v>2030</v>
      </c>
      <c r="D20" s="31" t="s">
        <v>25</v>
      </c>
      <c r="E20" s="37"/>
      <c r="F20" s="37"/>
      <c r="G20" s="37"/>
      <c r="H20" s="37"/>
      <c r="I20" s="37"/>
      <c r="J20" s="37"/>
      <c r="K20" s="37">
        <v>0</v>
      </c>
      <c r="L20" s="37">
        <v>37741</v>
      </c>
      <c r="M20" s="37">
        <f>SUM(K20:L20)</f>
        <v>37741</v>
      </c>
      <c r="N20" s="37"/>
      <c r="O20" s="37">
        <f>SUM(M20:N20)</f>
        <v>37741</v>
      </c>
    </row>
    <row r="21" spans="1:15" s="5" customFormat="1" ht="45">
      <c r="A21" s="24"/>
      <c r="B21" s="34"/>
      <c r="C21" s="26">
        <v>6330</v>
      </c>
      <c r="D21" s="12" t="s">
        <v>53</v>
      </c>
      <c r="E21" s="37"/>
      <c r="F21" s="37"/>
      <c r="G21" s="37"/>
      <c r="H21" s="37"/>
      <c r="I21" s="37"/>
      <c r="J21" s="37"/>
      <c r="K21" s="37">
        <v>0</v>
      </c>
      <c r="L21" s="37">
        <v>900</v>
      </c>
      <c r="M21" s="37">
        <f>SUM(K21:L21)</f>
        <v>900</v>
      </c>
      <c r="N21" s="37"/>
      <c r="O21" s="37">
        <f>SUM(M21:N21)</f>
        <v>900</v>
      </c>
    </row>
    <row r="22" spans="1:15" s="60" customFormat="1" ht="19.5" customHeight="1">
      <c r="A22" s="69">
        <v>801</v>
      </c>
      <c r="B22" s="70"/>
      <c r="C22" s="71"/>
      <c r="D22" s="72" t="s">
        <v>51</v>
      </c>
      <c r="E22" s="73"/>
      <c r="F22" s="73"/>
      <c r="G22" s="73">
        <f aca="true" t="shared" si="3" ref="G22:O23">SUM(G23)</f>
        <v>0</v>
      </c>
      <c r="H22" s="73">
        <f t="shared" si="3"/>
        <v>120000</v>
      </c>
      <c r="I22" s="73">
        <f t="shared" si="3"/>
        <v>120000</v>
      </c>
      <c r="J22" s="73">
        <f t="shared" si="3"/>
        <v>0</v>
      </c>
      <c r="K22" s="73">
        <f>SUM(K23,K25)</f>
        <v>120000</v>
      </c>
      <c r="L22" s="73">
        <f>SUM(L23,L25)</f>
        <v>592</v>
      </c>
      <c r="M22" s="73">
        <f>SUM(M23,M25)</f>
        <v>120592</v>
      </c>
      <c r="N22" s="73">
        <f>SUM(N23,N25)</f>
        <v>0</v>
      </c>
      <c r="O22" s="73">
        <f>SUM(O23,O25)</f>
        <v>120592</v>
      </c>
    </row>
    <row r="23" spans="1:15" s="5" customFormat="1" ht="19.5" customHeight="1">
      <c r="A23" s="24"/>
      <c r="B23" s="34">
        <v>80101</v>
      </c>
      <c r="C23" s="26"/>
      <c r="D23" s="12" t="s">
        <v>52</v>
      </c>
      <c r="E23" s="37"/>
      <c r="F23" s="37"/>
      <c r="G23" s="37">
        <f t="shared" si="3"/>
        <v>0</v>
      </c>
      <c r="H23" s="37">
        <f t="shared" si="3"/>
        <v>120000</v>
      </c>
      <c r="I23" s="37">
        <f t="shared" si="3"/>
        <v>120000</v>
      </c>
      <c r="J23" s="37">
        <f t="shared" si="3"/>
        <v>0</v>
      </c>
      <c r="K23" s="37">
        <f t="shared" si="3"/>
        <v>120000</v>
      </c>
      <c r="L23" s="37">
        <f t="shared" si="3"/>
        <v>0</v>
      </c>
      <c r="M23" s="37">
        <f t="shared" si="3"/>
        <v>120000</v>
      </c>
      <c r="N23" s="37">
        <f t="shared" si="3"/>
        <v>0</v>
      </c>
      <c r="O23" s="37">
        <f t="shared" si="3"/>
        <v>120000</v>
      </c>
    </row>
    <row r="24" spans="1:15" s="5" customFormat="1" ht="45">
      <c r="A24" s="24"/>
      <c r="B24" s="34"/>
      <c r="C24" s="26">
        <v>6330</v>
      </c>
      <c r="D24" s="12" t="s">
        <v>53</v>
      </c>
      <c r="E24" s="37"/>
      <c r="F24" s="37">
        <v>0</v>
      </c>
      <c r="G24" s="37">
        <v>0</v>
      </c>
      <c r="H24" s="37">
        <v>120000</v>
      </c>
      <c r="I24" s="37">
        <f>SUM(G24:H24)</f>
        <v>120000</v>
      </c>
      <c r="J24" s="37"/>
      <c r="K24" s="37">
        <f>SUM(I24:J24)</f>
        <v>120000</v>
      </c>
      <c r="L24" s="37"/>
      <c r="M24" s="37">
        <f>SUM(K24:L24)</f>
        <v>120000</v>
      </c>
      <c r="N24" s="37"/>
      <c r="O24" s="37">
        <f>SUM(M24:N24)</f>
        <v>120000</v>
      </c>
    </row>
    <row r="25" spans="1:15" s="5" customFormat="1" ht="21.75" customHeight="1">
      <c r="A25" s="24"/>
      <c r="B25" s="34">
        <v>80195</v>
      </c>
      <c r="C25" s="26"/>
      <c r="D25" s="12" t="s">
        <v>35</v>
      </c>
      <c r="E25" s="37"/>
      <c r="F25" s="37"/>
      <c r="G25" s="37"/>
      <c r="H25" s="37"/>
      <c r="I25" s="37"/>
      <c r="J25" s="37"/>
      <c r="K25" s="37">
        <f>SUM(K26)</f>
        <v>0</v>
      </c>
      <c r="L25" s="37">
        <f>SUM(L26)</f>
        <v>592</v>
      </c>
      <c r="M25" s="37">
        <f>SUM(M26)</f>
        <v>592</v>
      </c>
      <c r="N25" s="37">
        <f>SUM(N26)</f>
        <v>0</v>
      </c>
      <c r="O25" s="37">
        <f>SUM(O26)</f>
        <v>592</v>
      </c>
    </row>
    <row r="26" spans="1:15" s="5" customFormat="1" ht="22.5" customHeight="1">
      <c r="A26" s="24"/>
      <c r="B26" s="34"/>
      <c r="C26" s="26">
        <v>2030</v>
      </c>
      <c r="D26" s="31" t="s">
        <v>25</v>
      </c>
      <c r="E26" s="37"/>
      <c r="F26" s="37"/>
      <c r="G26" s="37"/>
      <c r="H26" s="37"/>
      <c r="I26" s="37"/>
      <c r="J26" s="37"/>
      <c r="K26" s="37">
        <v>0</v>
      </c>
      <c r="L26" s="37">
        <v>592</v>
      </c>
      <c r="M26" s="37">
        <f>SUM(K26:L26)</f>
        <v>592</v>
      </c>
      <c r="N26" s="37"/>
      <c r="O26" s="37">
        <f>SUM(M26:N26)</f>
        <v>592</v>
      </c>
    </row>
    <row r="27" spans="1:15" s="13" customFormat="1" ht="26.25" customHeight="1">
      <c r="A27" s="9" t="s">
        <v>17</v>
      </c>
      <c r="B27" s="10"/>
      <c r="C27" s="22"/>
      <c r="D27" s="11" t="s">
        <v>22</v>
      </c>
      <c r="E27" s="21">
        <f aca="true" t="shared" si="4" ref="E27:J27">SUM(E28,E30,E33,E37,E35,E42)</f>
        <v>9245217</v>
      </c>
      <c r="F27" s="21">
        <f t="shared" si="4"/>
        <v>3280</v>
      </c>
      <c r="G27" s="21">
        <f t="shared" si="4"/>
        <v>9248497</v>
      </c>
      <c r="H27" s="21">
        <f t="shared" si="4"/>
        <v>111062</v>
      </c>
      <c r="I27" s="21">
        <f t="shared" si="4"/>
        <v>9359559</v>
      </c>
      <c r="J27" s="21">
        <f t="shared" si="4"/>
        <v>622320</v>
      </c>
      <c r="K27" s="21">
        <f>SUM(K28,K30,K33,K37,K35,K42,K40)</f>
        <v>9981879</v>
      </c>
      <c r="L27" s="21">
        <f>SUM(L28,L30,L33,L37,L35,L42,L40)</f>
        <v>239115</v>
      </c>
      <c r="M27" s="21">
        <f>SUM(M28,M30,M33,M37,M35,M42,M40)</f>
        <v>10220994</v>
      </c>
      <c r="N27" s="21">
        <f>SUM(N28,N30,N33,N37,N35,N42,N40)</f>
        <v>18096</v>
      </c>
      <c r="O27" s="21">
        <f>SUM(O28,O30,O33,O37,O35,O42,O40)</f>
        <v>10239090</v>
      </c>
    </row>
    <row r="28" spans="1:15" s="5" customFormat="1" ht="45">
      <c r="A28" s="24"/>
      <c r="B28" s="15">
        <v>85212</v>
      </c>
      <c r="C28" s="32"/>
      <c r="D28" s="31" t="s">
        <v>34</v>
      </c>
      <c r="E28" s="35">
        <f aca="true" t="shared" si="5" ref="E28:O28">SUM(E29)</f>
        <v>6927793</v>
      </c>
      <c r="F28" s="35">
        <f t="shared" si="5"/>
        <v>0</v>
      </c>
      <c r="G28" s="35">
        <f t="shared" si="5"/>
        <v>6927793</v>
      </c>
      <c r="H28" s="35">
        <f t="shared" si="5"/>
        <v>0</v>
      </c>
      <c r="I28" s="35">
        <f t="shared" si="5"/>
        <v>6927793</v>
      </c>
      <c r="J28" s="35">
        <f t="shared" si="5"/>
        <v>0</v>
      </c>
      <c r="K28" s="35">
        <f t="shared" si="5"/>
        <v>6927793</v>
      </c>
      <c r="L28" s="35">
        <f t="shared" si="5"/>
        <v>0</v>
      </c>
      <c r="M28" s="35">
        <f t="shared" si="5"/>
        <v>6927793</v>
      </c>
      <c r="N28" s="35">
        <f t="shared" si="5"/>
        <v>0</v>
      </c>
      <c r="O28" s="35">
        <f t="shared" si="5"/>
        <v>6927793</v>
      </c>
    </row>
    <row r="29" spans="1:15" s="5" customFormat="1" ht="56.25">
      <c r="A29" s="24"/>
      <c r="B29" s="15"/>
      <c r="C29" s="32">
        <v>2010</v>
      </c>
      <c r="D29" s="12" t="s">
        <v>24</v>
      </c>
      <c r="E29" s="35">
        <v>6927793</v>
      </c>
      <c r="F29" s="35"/>
      <c r="G29" s="35">
        <f>SUM(E29:F29)</f>
        <v>6927793</v>
      </c>
      <c r="H29" s="35"/>
      <c r="I29" s="35">
        <f>SUM(G29:H29)</f>
        <v>6927793</v>
      </c>
      <c r="J29" s="35"/>
      <c r="K29" s="35">
        <f>SUM(I29:J29)</f>
        <v>6927793</v>
      </c>
      <c r="L29" s="35"/>
      <c r="M29" s="35">
        <f>SUM(K29:L29)</f>
        <v>6927793</v>
      </c>
      <c r="N29" s="35"/>
      <c r="O29" s="35">
        <f>SUM(M29:N29)</f>
        <v>6927793</v>
      </c>
    </row>
    <row r="30" spans="1:15" s="5" customFormat="1" ht="67.5">
      <c r="A30" s="24"/>
      <c r="B30" s="34">
        <v>85213</v>
      </c>
      <c r="C30" s="25"/>
      <c r="D30" s="12" t="s">
        <v>31</v>
      </c>
      <c r="E30" s="35">
        <f aca="true" t="shared" si="6" ref="E30:K30">SUM(E31:E32)</f>
        <v>51007</v>
      </c>
      <c r="F30" s="35">
        <f t="shared" si="6"/>
        <v>0</v>
      </c>
      <c r="G30" s="35">
        <f t="shared" si="6"/>
        <v>51007</v>
      </c>
      <c r="H30" s="35">
        <f t="shared" si="6"/>
        <v>9932</v>
      </c>
      <c r="I30" s="35">
        <f t="shared" si="6"/>
        <v>60939</v>
      </c>
      <c r="J30" s="35">
        <f t="shared" si="6"/>
        <v>0</v>
      </c>
      <c r="K30" s="35">
        <f t="shared" si="6"/>
        <v>60939</v>
      </c>
      <c r="L30" s="35">
        <f>SUM(L31:L32)</f>
        <v>12161</v>
      </c>
      <c r="M30" s="35">
        <f>SUM(M31:M32)</f>
        <v>73100</v>
      </c>
      <c r="N30" s="35">
        <f>SUM(N31:N32)</f>
        <v>0</v>
      </c>
      <c r="O30" s="35">
        <f>SUM(O31:O32)</f>
        <v>73100</v>
      </c>
    </row>
    <row r="31" spans="1:15" s="5" customFormat="1" ht="56.25">
      <c r="A31" s="24"/>
      <c r="B31" s="34"/>
      <c r="C31" s="25">
        <v>2010</v>
      </c>
      <c r="D31" s="12" t="s">
        <v>24</v>
      </c>
      <c r="E31" s="35">
        <v>16068</v>
      </c>
      <c r="F31" s="35"/>
      <c r="G31" s="35">
        <f>SUM(E31:F31)</f>
        <v>16068</v>
      </c>
      <c r="H31" s="35">
        <v>9932</v>
      </c>
      <c r="I31" s="35">
        <f>SUM(G31:H31)</f>
        <v>26000</v>
      </c>
      <c r="J31" s="35"/>
      <c r="K31" s="35">
        <f>SUM(I31:J31)</f>
        <v>26000</v>
      </c>
      <c r="L31" s="35">
        <v>10000</v>
      </c>
      <c r="M31" s="35">
        <f>SUM(K31:L31)</f>
        <v>36000</v>
      </c>
      <c r="N31" s="35"/>
      <c r="O31" s="35">
        <f>SUM(M31:N31)</f>
        <v>36000</v>
      </c>
    </row>
    <row r="32" spans="1:15" s="5" customFormat="1" ht="33.75">
      <c r="A32" s="24"/>
      <c r="B32" s="34"/>
      <c r="C32" s="25">
        <v>2030</v>
      </c>
      <c r="D32" s="31" t="s">
        <v>25</v>
      </c>
      <c r="E32" s="35">
        <v>34939</v>
      </c>
      <c r="F32" s="35"/>
      <c r="G32" s="35">
        <f>SUM(E32:F32)</f>
        <v>34939</v>
      </c>
      <c r="H32" s="35"/>
      <c r="I32" s="35">
        <f>SUM(G32:H32)</f>
        <v>34939</v>
      </c>
      <c r="J32" s="35"/>
      <c r="K32" s="35">
        <f>SUM(I32:J32)</f>
        <v>34939</v>
      </c>
      <c r="L32" s="35">
        <v>2161</v>
      </c>
      <c r="M32" s="35">
        <f>SUM(K32:L32)</f>
        <v>37100</v>
      </c>
      <c r="N32" s="35"/>
      <c r="O32" s="35">
        <f>SUM(M32:N32)</f>
        <v>37100</v>
      </c>
    </row>
    <row r="33" spans="1:15" s="5" customFormat="1" ht="22.5">
      <c r="A33" s="24"/>
      <c r="B33" s="24" t="s">
        <v>18</v>
      </c>
      <c r="C33" s="25"/>
      <c r="D33" s="12" t="s">
        <v>26</v>
      </c>
      <c r="E33" s="37">
        <f aca="true" t="shared" si="7" ref="E33:O33">SUM(E34:E34)</f>
        <v>758470</v>
      </c>
      <c r="F33" s="37">
        <f t="shared" si="7"/>
        <v>0</v>
      </c>
      <c r="G33" s="37">
        <f t="shared" si="7"/>
        <v>758470</v>
      </c>
      <c r="H33" s="37">
        <f t="shared" si="7"/>
        <v>0</v>
      </c>
      <c r="I33" s="37">
        <f t="shared" si="7"/>
        <v>758470</v>
      </c>
      <c r="J33" s="37">
        <f t="shared" si="7"/>
        <v>184000</v>
      </c>
      <c r="K33" s="37">
        <f t="shared" si="7"/>
        <v>942470</v>
      </c>
      <c r="L33" s="37">
        <f t="shared" si="7"/>
        <v>50000</v>
      </c>
      <c r="M33" s="37">
        <f t="shared" si="7"/>
        <v>992470</v>
      </c>
      <c r="N33" s="37">
        <f t="shared" si="7"/>
        <v>0</v>
      </c>
      <c r="O33" s="37">
        <f t="shared" si="7"/>
        <v>992470</v>
      </c>
    </row>
    <row r="34" spans="1:15" s="5" customFormat="1" ht="33.75">
      <c r="A34" s="24"/>
      <c r="B34" s="24"/>
      <c r="C34" s="26">
        <v>2030</v>
      </c>
      <c r="D34" s="31" t="s">
        <v>25</v>
      </c>
      <c r="E34" s="37">
        <v>758470</v>
      </c>
      <c r="F34" s="37"/>
      <c r="G34" s="37">
        <f>SUM(E34:F34)</f>
        <v>758470</v>
      </c>
      <c r="H34" s="37"/>
      <c r="I34" s="37">
        <f>SUM(G34:H34)</f>
        <v>758470</v>
      </c>
      <c r="J34" s="37">
        <v>184000</v>
      </c>
      <c r="K34" s="37">
        <f>SUM(I34:J34)</f>
        <v>942470</v>
      </c>
      <c r="L34" s="37">
        <v>50000</v>
      </c>
      <c r="M34" s="37">
        <f>SUM(K34:L34)</f>
        <v>992470</v>
      </c>
      <c r="N34" s="37"/>
      <c r="O34" s="37">
        <f>SUM(M34:N34)</f>
        <v>992470</v>
      </c>
    </row>
    <row r="35" spans="1:15" s="5" customFormat="1" ht="21.75" customHeight="1">
      <c r="A35" s="24"/>
      <c r="B35" s="24">
        <v>85216</v>
      </c>
      <c r="C35" s="26"/>
      <c r="D35" s="31" t="s">
        <v>30</v>
      </c>
      <c r="E35" s="37">
        <f aca="true" t="shared" si="8" ref="E35:O35">SUM(E36)</f>
        <v>384000</v>
      </c>
      <c r="F35" s="37">
        <f t="shared" si="8"/>
        <v>0</v>
      </c>
      <c r="G35" s="37">
        <f t="shared" si="8"/>
        <v>384000</v>
      </c>
      <c r="H35" s="37">
        <f t="shared" si="8"/>
        <v>0</v>
      </c>
      <c r="I35" s="37">
        <f t="shared" si="8"/>
        <v>384000</v>
      </c>
      <c r="J35" s="37">
        <f t="shared" si="8"/>
        <v>20540</v>
      </c>
      <c r="K35" s="37">
        <f t="shared" si="8"/>
        <v>404540</v>
      </c>
      <c r="L35" s="37">
        <f t="shared" si="8"/>
        <v>25060</v>
      </c>
      <c r="M35" s="37">
        <f t="shared" si="8"/>
        <v>429600</v>
      </c>
      <c r="N35" s="37">
        <f t="shared" si="8"/>
        <v>0</v>
      </c>
      <c r="O35" s="37">
        <f t="shared" si="8"/>
        <v>429600</v>
      </c>
    </row>
    <row r="36" spans="1:15" s="5" customFormat="1" ht="33.75">
      <c r="A36" s="24"/>
      <c r="B36" s="24"/>
      <c r="C36" s="26">
        <v>2030</v>
      </c>
      <c r="D36" s="31" t="s">
        <v>25</v>
      </c>
      <c r="E36" s="37">
        <v>384000</v>
      </c>
      <c r="F36" s="37"/>
      <c r="G36" s="37">
        <f>SUM(E36:F36)</f>
        <v>384000</v>
      </c>
      <c r="H36" s="37"/>
      <c r="I36" s="37">
        <f>SUM(G36:H36)</f>
        <v>384000</v>
      </c>
      <c r="J36" s="37">
        <v>20540</v>
      </c>
      <c r="K36" s="37">
        <f>SUM(I36:J36)</f>
        <v>404540</v>
      </c>
      <c r="L36" s="37">
        <v>25060</v>
      </c>
      <c r="M36" s="37">
        <f>SUM(K36:L36)</f>
        <v>429600</v>
      </c>
      <c r="N36" s="37"/>
      <c r="O36" s="37">
        <f>SUM(M36:N36)</f>
        <v>429600</v>
      </c>
    </row>
    <row r="37" spans="1:15" s="5" customFormat="1" ht="21" customHeight="1">
      <c r="A37" s="24"/>
      <c r="B37" s="24" t="s">
        <v>19</v>
      </c>
      <c r="C37" s="25"/>
      <c r="D37" s="12" t="s">
        <v>7</v>
      </c>
      <c r="E37" s="37">
        <f aca="true" t="shared" si="9" ref="E37:K37">SUM(E38:E39)</f>
        <v>530647</v>
      </c>
      <c r="F37" s="37">
        <f t="shared" si="9"/>
        <v>3280</v>
      </c>
      <c r="G37" s="37">
        <f t="shared" si="9"/>
        <v>533927</v>
      </c>
      <c r="H37" s="37">
        <f t="shared" si="9"/>
        <v>6000</v>
      </c>
      <c r="I37" s="37">
        <f t="shared" si="9"/>
        <v>539927</v>
      </c>
      <c r="J37" s="37">
        <f t="shared" si="9"/>
        <v>3000</v>
      </c>
      <c r="K37" s="37">
        <f t="shared" si="9"/>
        <v>542927</v>
      </c>
      <c r="L37" s="37">
        <f>SUM(L38:L39)</f>
        <v>20744</v>
      </c>
      <c r="M37" s="37">
        <f>SUM(M38:M39)</f>
        <v>563671</v>
      </c>
      <c r="N37" s="37">
        <f>SUM(N38:N39)</f>
        <v>0</v>
      </c>
      <c r="O37" s="37">
        <f>SUM(O38:O39)</f>
        <v>563671</v>
      </c>
    </row>
    <row r="38" spans="1:15" s="5" customFormat="1" ht="56.25">
      <c r="A38" s="24"/>
      <c r="B38" s="24"/>
      <c r="C38" s="25">
        <v>2010</v>
      </c>
      <c r="D38" s="12" t="s">
        <v>24</v>
      </c>
      <c r="E38" s="37">
        <v>0</v>
      </c>
      <c r="F38" s="37">
        <v>3280</v>
      </c>
      <c r="G38" s="37">
        <f>SUM(E38:F38)</f>
        <v>3280</v>
      </c>
      <c r="H38" s="37">
        <v>6000</v>
      </c>
      <c r="I38" s="37">
        <f>SUM(G38:H38)</f>
        <v>9280</v>
      </c>
      <c r="J38" s="37">
        <v>3000</v>
      </c>
      <c r="K38" s="37">
        <f>SUM(I38:J38)</f>
        <v>12280</v>
      </c>
      <c r="L38" s="37">
        <v>2744</v>
      </c>
      <c r="M38" s="37">
        <f>SUM(K38:L38)</f>
        <v>15024</v>
      </c>
      <c r="N38" s="37"/>
      <c r="O38" s="37">
        <f>SUM(M38:N38)</f>
        <v>15024</v>
      </c>
    </row>
    <row r="39" spans="1:15" s="5" customFormat="1" ht="33.75">
      <c r="A39" s="24"/>
      <c r="B39" s="24"/>
      <c r="C39" s="26">
        <v>2030</v>
      </c>
      <c r="D39" s="31" t="s">
        <v>25</v>
      </c>
      <c r="E39" s="37">
        <v>530647</v>
      </c>
      <c r="F39" s="37"/>
      <c r="G39" s="37">
        <f>SUM(E39:F39)</f>
        <v>530647</v>
      </c>
      <c r="H39" s="37"/>
      <c r="I39" s="37">
        <f>SUM(G39:H39)</f>
        <v>530647</v>
      </c>
      <c r="J39" s="37"/>
      <c r="K39" s="37">
        <f>SUM(I39:J39)</f>
        <v>530647</v>
      </c>
      <c r="L39" s="37">
        <v>18000</v>
      </c>
      <c r="M39" s="37">
        <f>SUM(K39:L39)</f>
        <v>548647</v>
      </c>
      <c r="N39" s="37"/>
      <c r="O39" s="37">
        <f>SUM(M39:N39)</f>
        <v>548647</v>
      </c>
    </row>
    <row r="40" spans="1:15" s="5" customFormat="1" ht="21.75" customHeight="1">
      <c r="A40" s="24"/>
      <c r="B40" s="24">
        <v>85278</v>
      </c>
      <c r="C40" s="26"/>
      <c r="D40" s="31" t="s">
        <v>76</v>
      </c>
      <c r="E40" s="37"/>
      <c r="F40" s="37"/>
      <c r="G40" s="37"/>
      <c r="H40" s="37"/>
      <c r="I40" s="37"/>
      <c r="J40" s="37"/>
      <c r="K40" s="37">
        <f>SUM(K41)</f>
        <v>0</v>
      </c>
      <c r="L40" s="37">
        <f>SUM(L41)</f>
        <v>7500</v>
      </c>
      <c r="M40" s="37">
        <f>SUM(M41)</f>
        <v>7500</v>
      </c>
      <c r="N40" s="37">
        <f>SUM(N41)</f>
        <v>0</v>
      </c>
      <c r="O40" s="37">
        <f>SUM(O41)</f>
        <v>7500</v>
      </c>
    </row>
    <row r="41" spans="1:15" s="5" customFormat="1" ht="56.25">
      <c r="A41" s="24"/>
      <c r="B41" s="24"/>
      <c r="C41" s="26">
        <v>2010</v>
      </c>
      <c r="D41" s="12" t="s">
        <v>24</v>
      </c>
      <c r="E41" s="37"/>
      <c r="F41" s="37"/>
      <c r="G41" s="37"/>
      <c r="H41" s="37"/>
      <c r="I41" s="37"/>
      <c r="J41" s="37"/>
      <c r="K41" s="37">
        <v>0</v>
      </c>
      <c r="L41" s="37">
        <v>7500</v>
      </c>
      <c r="M41" s="37">
        <f>SUM(K41:L41)</f>
        <v>7500</v>
      </c>
      <c r="N41" s="37"/>
      <c r="O41" s="37">
        <f>SUM(M41:N41)</f>
        <v>7500</v>
      </c>
    </row>
    <row r="42" spans="1:15" s="5" customFormat="1" ht="21" customHeight="1">
      <c r="A42" s="24"/>
      <c r="B42" s="24">
        <v>85295</v>
      </c>
      <c r="C42" s="24"/>
      <c r="D42" s="31" t="s">
        <v>35</v>
      </c>
      <c r="E42" s="37">
        <f aca="true" t="shared" si="10" ref="E42:L42">SUM(E44)</f>
        <v>593300</v>
      </c>
      <c r="F42" s="37">
        <f t="shared" si="10"/>
        <v>0</v>
      </c>
      <c r="G42" s="37">
        <f t="shared" si="10"/>
        <v>593300</v>
      </c>
      <c r="H42" s="37">
        <f t="shared" si="10"/>
        <v>95130</v>
      </c>
      <c r="I42" s="37">
        <f t="shared" si="10"/>
        <v>688430</v>
      </c>
      <c r="J42" s="37">
        <f t="shared" si="10"/>
        <v>414780</v>
      </c>
      <c r="K42" s="37">
        <f t="shared" si="10"/>
        <v>1103210</v>
      </c>
      <c r="L42" s="37">
        <f t="shared" si="10"/>
        <v>123650</v>
      </c>
      <c r="M42" s="37">
        <f>SUM(M43:M44)</f>
        <v>1226860</v>
      </c>
      <c r="N42" s="37">
        <f>SUM(N43:N44)</f>
        <v>18096</v>
      </c>
      <c r="O42" s="37">
        <f>SUM(O43:O44)</f>
        <v>1244956</v>
      </c>
    </row>
    <row r="43" spans="1:15" s="5" customFormat="1" ht="56.25">
      <c r="A43" s="24"/>
      <c r="B43" s="24"/>
      <c r="C43" s="24">
        <v>2010</v>
      </c>
      <c r="D43" s="12" t="s">
        <v>24</v>
      </c>
      <c r="E43" s="37"/>
      <c r="F43" s="37"/>
      <c r="G43" s="37"/>
      <c r="H43" s="37"/>
      <c r="I43" s="37"/>
      <c r="J43" s="37"/>
      <c r="K43" s="37"/>
      <c r="L43" s="37"/>
      <c r="M43" s="37">
        <v>0</v>
      </c>
      <c r="N43" s="37">
        <v>18096</v>
      </c>
      <c r="O43" s="37">
        <f>SUM(M43:N43)</f>
        <v>18096</v>
      </c>
    </row>
    <row r="44" spans="1:15" s="5" customFormat="1" ht="33.75">
      <c r="A44" s="24"/>
      <c r="B44" s="24"/>
      <c r="C44" s="24">
        <v>2030</v>
      </c>
      <c r="D44" s="31" t="s">
        <v>25</v>
      </c>
      <c r="E44" s="37">
        <v>593300</v>
      </c>
      <c r="F44" s="37"/>
      <c r="G44" s="37">
        <f>SUM(E44:F44)</f>
        <v>593300</v>
      </c>
      <c r="H44" s="37">
        <v>95130</v>
      </c>
      <c r="I44" s="37">
        <f>SUM(G44:H44)</f>
        <v>688430</v>
      </c>
      <c r="J44" s="37">
        <v>414780</v>
      </c>
      <c r="K44" s="37">
        <f>SUM(I44:J44)</f>
        <v>1103210</v>
      </c>
      <c r="L44" s="37">
        <v>123650</v>
      </c>
      <c r="M44" s="37">
        <f>SUM(K44:L44)</f>
        <v>1226860</v>
      </c>
      <c r="N44" s="37"/>
      <c r="O44" s="37">
        <f>SUM(M44:N44)</f>
        <v>1226860</v>
      </c>
    </row>
    <row r="45" spans="1:15" s="60" customFormat="1" ht="23.25" customHeight="1">
      <c r="A45" s="69">
        <v>854</v>
      </c>
      <c r="B45" s="69"/>
      <c r="C45" s="69"/>
      <c r="D45" s="58" t="s">
        <v>67</v>
      </c>
      <c r="E45" s="73"/>
      <c r="F45" s="73"/>
      <c r="G45" s="73"/>
      <c r="H45" s="73"/>
      <c r="I45" s="73">
        <f aca="true" t="shared" si="11" ref="I45:O46">SUM(I46)</f>
        <v>238136</v>
      </c>
      <c r="J45" s="73">
        <f t="shared" si="11"/>
        <v>49340</v>
      </c>
      <c r="K45" s="73">
        <f t="shared" si="11"/>
        <v>287476</v>
      </c>
      <c r="L45" s="73">
        <f t="shared" si="11"/>
        <v>205109</v>
      </c>
      <c r="M45" s="73">
        <f t="shared" si="11"/>
        <v>492585</v>
      </c>
      <c r="N45" s="73">
        <f t="shared" si="11"/>
        <v>0</v>
      </c>
      <c r="O45" s="73">
        <f t="shared" si="11"/>
        <v>492585</v>
      </c>
    </row>
    <row r="46" spans="1:15" s="5" customFormat="1" ht="21.75" customHeight="1">
      <c r="A46" s="24"/>
      <c r="B46" s="24">
        <v>85415</v>
      </c>
      <c r="C46" s="24"/>
      <c r="D46" s="3" t="s">
        <v>68</v>
      </c>
      <c r="E46" s="37"/>
      <c r="F46" s="37"/>
      <c r="G46" s="37"/>
      <c r="H46" s="37"/>
      <c r="I46" s="37">
        <f t="shared" si="11"/>
        <v>238136</v>
      </c>
      <c r="J46" s="37">
        <f t="shared" si="11"/>
        <v>49340</v>
      </c>
      <c r="K46" s="37">
        <f t="shared" si="11"/>
        <v>287476</v>
      </c>
      <c r="L46" s="37">
        <f t="shared" si="11"/>
        <v>205109</v>
      </c>
      <c r="M46" s="37">
        <f t="shared" si="11"/>
        <v>492585</v>
      </c>
      <c r="N46" s="37">
        <f t="shared" si="11"/>
        <v>0</v>
      </c>
      <c r="O46" s="37">
        <f t="shared" si="11"/>
        <v>492585</v>
      </c>
    </row>
    <row r="47" spans="1:15" s="5" customFormat="1" ht="33.75">
      <c r="A47" s="24"/>
      <c r="B47" s="24"/>
      <c r="C47" s="24">
        <v>2030</v>
      </c>
      <c r="D47" s="31" t="s">
        <v>25</v>
      </c>
      <c r="E47" s="37"/>
      <c r="F47" s="37"/>
      <c r="G47" s="37"/>
      <c r="H47" s="37"/>
      <c r="I47" s="37">
        <v>238136</v>
      </c>
      <c r="J47" s="37">
        <v>49340</v>
      </c>
      <c r="K47" s="37">
        <f>SUM(I47:J47)</f>
        <v>287476</v>
      </c>
      <c r="L47" s="37">
        <v>205109</v>
      </c>
      <c r="M47" s="37">
        <f>SUM(K47:L47)</f>
        <v>492585</v>
      </c>
      <c r="N47" s="37"/>
      <c r="O47" s="37">
        <f>SUM(M47:N47)</f>
        <v>492585</v>
      </c>
    </row>
    <row r="48" spans="1:15" s="5" customFormat="1" ht="25.5" customHeight="1">
      <c r="A48" s="46"/>
      <c r="B48" s="47"/>
      <c r="C48" s="48"/>
      <c r="D48" s="41" t="s">
        <v>8</v>
      </c>
      <c r="E48" s="42">
        <f>SUM(E27,E15,)</f>
        <v>9401817</v>
      </c>
      <c r="F48" s="42">
        <f>SUM(F27,F15,)</f>
        <v>3280</v>
      </c>
      <c r="G48" s="42">
        <f>SUM(G27,G15,G12,G22)</f>
        <v>9405097</v>
      </c>
      <c r="H48" s="42">
        <f>SUM(H27,H15,H12,H22)</f>
        <v>492700</v>
      </c>
      <c r="I48" s="42">
        <f>SUM(I27,I15,I12,I22,I45)</f>
        <v>10135933</v>
      </c>
      <c r="J48" s="42">
        <f>SUM(J27,J15,J12,J22,J45)</f>
        <v>671660</v>
      </c>
      <c r="K48" s="42">
        <f>SUM(K27,K15,K12,K22,K45,K18)</f>
        <v>10807593</v>
      </c>
      <c r="L48" s="42">
        <f>SUM(L27,L15,L12,L22,L45,L18)</f>
        <v>809601</v>
      </c>
      <c r="M48" s="42">
        <f>SUM(M27,M15,M12,M22,M45,M18)</f>
        <v>11617194</v>
      </c>
      <c r="N48" s="42">
        <f>SUM(N27,N15,N12,N22,N45,N18)</f>
        <v>18096</v>
      </c>
      <c r="O48" s="42">
        <f>SUM(O27,O15,O12,O22,O45,O18)</f>
        <v>11635290</v>
      </c>
    </row>
    <row r="49" spans="1:3" ht="12.75">
      <c r="A49" s="17"/>
      <c r="B49" s="17"/>
      <c r="C49" s="17"/>
    </row>
    <row r="50" spans="5:15" ht="12.75"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</row>
    <row r="52" spans="5:15" ht="12.75"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</row>
  </sheetData>
  <sheetProtection/>
  <mergeCells count="3">
    <mergeCell ref="A7:O7"/>
    <mergeCell ref="A10:O10"/>
    <mergeCell ref="A6:O6"/>
  </mergeCells>
  <printOptions horizontalCentered="1"/>
  <pageMargins left="0.31496062992125984" right="0.31496062992125984" top="0.7874015748031497" bottom="0.5905511811023623" header="0.5118110236220472" footer="0.31496062992125984"/>
  <pageSetup firstPageNumber="1" useFirstPageNumber="1"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G82"/>
  <sheetViews>
    <sheetView zoomScalePageLayoutView="0" workbookViewId="0" topLeftCell="A1">
      <selection activeCell="Z66" sqref="A1:Z66"/>
    </sheetView>
  </sheetViews>
  <sheetFormatPr defaultColWidth="9.00390625" defaultRowHeight="12.75"/>
  <cols>
    <col min="1" max="1" width="5.25390625" style="2" customWidth="1"/>
    <col min="2" max="2" width="7.375" style="2" customWidth="1"/>
    <col min="3" max="3" width="4.375" style="2" bestFit="1" customWidth="1"/>
    <col min="4" max="4" width="29.875" style="2" customWidth="1"/>
    <col min="5" max="6" width="11.25390625" style="0" hidden="1" customWidth="1"/>
    <col min="7" max="7" width="7.375" style="0" hidden="1" customWidth="1"/>
    <col min="8" max="8" width="8.125" style="0" hidden="1" customWidth="1"/>
    <col min="9" max="9" width="0.2421875" style="0" hidden="1" customWidth="1"/>
    <col min="10" max="10" width="11.25390625" style="0" hidden="1" customWidth="1"/>
    <col min="11" max="12" width="9.875" style="0" hidden="1" customWidth="1"/>
    <col min="13" max="13" width="11.25390625" style="0" hidden="1" customWidth="1"/>
    <col min="14" max="14" width="12.25390625" style="0" hidden="1" customWidth="1"/>
    <col min="15" max="15" width="11.25390625" style="0" hidden="1" customWidth="1"/>
    <col min="16" max="16" width="9.875" style="0" hidden="1" customWidth="1"/>
    <col min="17" max="17" width="11.25390625" style="0" hidden="1" customWidth="1"/>
    <col min="18" max="18" width="12.25390625" style="0" hidden="1" customWidth="1"/>
    <col min="19" max="19" width="11.25390625" style="0" hidden="1" customWidth="1"/>
    <col min="20" max="20" width="9.875" style="0" hidden="1" customWidth="1"/>
    <col min="21" max="21" width="11.25390625" style="0" bestFit="1" customWidth="1"/>
    <col min="22" max="22" width="12.25390625" style="0" bestFit="1" customWidth="1"/>
    <col min="23" max="23" width="11.25390625" style="0" bestFit="1" customWidth="1"/>
    <col min="24" max="24" width="9.875" style="0" bestFit="1" customWidth="1"/>
    <col min="25" max="25" width="11.25390625" style="0" bestFit="1" customWidth="1"/>
    <col min="26" max="26" width="12.25390625" style="0" bestFit="1" customWidth="1"/>
  </cols>
  <sheetData>
    <row r="1" spans="1:26" ht="40.5" customHeight="1">
      <c r="A1" s="106" t="s">
        <v>45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</row>
    <row r="2" spans="1:26" ht="28.5" customHeight="1">
      <c r="A2" s="107" t="s">
        <v>0</v>
      </c>
      <c r="B2" s="107" t="s">
        <v>1</v>
      </c>
      <c r="C2" s="107" t="s">
        <v>2</v>
      </c>
      <c r="D2" s="108"/>
      <c r="E2" s="105" t="s">
        <v>44</v>
      </c>
      <c r="F2" s="104"/>
      <c r="G2" s="104" t="s">
        <v>37</v>
      </c>
      <c r="H2" s="104"/>
      <c r="I2" s="105" t="s">
        <v>44</v>
      </c>
      <c r="J2" s="104"/>
      <c r="K2" s="104" t="s">
        <v>37</v>
      </c>
      <c r="L2" s="104"/>
      <c r="M2" s="105" t="s">
        <v>44</v>
      </c>
      <c r="N2" s="104"/>
      <c r="O2" s="104" t="s">
        <v>37</v>
      </c>
      <c r="P2" s="104"/>
      <c r="Q2" s="105" t="s">
        <v>44</v>
      </c>
      <c r="R2" s="104"/>
      <c r="S2" s="104" t="s">
        <v>37</v>
      </c>
      <c r="T2" s="104"/>
      <c r="U2" s="105" t="s">
        <v>44</v>
      </c>
      <c r="V2" s="104"/>
      <c r="W2" s="104" t="s">
        <v>37</v>
      </c>
      <c r="X2" s="104"/>
      <c r="Y2" s="105" t="s">
        <v>44</v>
      </c>
      <c r="Z2" s="104"/>
    </row>
    <row r="3" spans="1:26" ht="24" customHeight="1">
      <c r="A3" s="107"/>
      <c r="B3" s="107"/>
      <c r="C3" s="107"/>
      <c r="D3" s="108"/>
      <c r="E3" s="51" t="s">
        <v>27</v>
      </c>
      <c r="F3" s="51" t="s">
        <v>28</v>
      </c>
      <c r="G3" s="51" t="s">
        <v>27</v>
      </c>
      <c r="H3" s="51" t="s">
        <v>28</v>
      </c>
      <c r="I3" s="51" t="s">
        <v>27</v>
      </c>
      <c r="J3" s="51" t="s">
        <v>28</v>
      </c>
      <c r="K3" s="51" t="s">
        <v>27</v>
      </c>
      <c r="L3" s="51" t="s">
        <v>28</v>
      </c>
      <c r="M3" s="51" t="s">
        <v>27</v>
      </c>
      <c r="N3" s="51" t="s">
        <v>28</v>
      </c>
      <c r="O3" s="51" t="s">
        <v>27</v>
      </c>
      <c r="P3" s="51" t="s">
        <v>28</v>
      </c>
      <c r="Q3" s="51" t="s">
        <v>27</v>
      </c>
      <c r="R3" s="51" t="s">
        <v>28</v>
      </c>
      <c r="S3" s="51" t="s">
        <v>27</v>
      </c>
      <c r="T3" s="51" t="s">
        <v>28</v>
      </c>
      <c r="U3" s="51" t="s">
        <v>27</v>
      </c>
      <c r="V3" s="51" t="s">
        <v>28</v>
      </c>
      <c r="W3" s="51" t="s">
        <v>27</v>
      </c>
      <c r="X3" s="51" t="s">
        <v>28</v>
      </c>
      <c r="Y3" s="51" t="s">
        <v>27</v>
      </c>
      <c r="Z3" s="51" t="s">
        <v>28</v>
      </c>
    </row>
    <row r="4" spans="1:26" s="2" customFormat="1" ht="20.25" customHeight="1">
      <c r="A4" s="8" t="s">
        <v>48</v>
      </c>
      <c r="B4" s="61"/>
      <c r="C4" s="74"/>
      <c r="D4" s="7" t="s">
        <v>50</v>
      </c>
      <c r="E4" s="81"/>
      <c r="F4" s="81"/>
      <c r="G4" s="81"/>
      <c r="H4" s="81"/>
      <c r="I4" s="14">
        <f aca="true" t="shared" si="0" ref="I4:Z4">SUM(I5)</f>
        <v>0</v>
      </c>
      <c r="J4" s="14">
        <f t="shared" si="0"/>
        <v>0</v>
      </c>
      <c r="K4" s="14">
        <f t="shared" si="0"/>
        <v>0</v>
      </c>
      <c r="L4" s="14">
        <f t="shared" si="0"/>
        <v>261638</v>
      </c>
      <c r="M4" s="14">
        <f t="shared" si="0"/>
        <v>0</v>
      </c>
      <c r="N4" s="14">
        <f t="shared" si="0"/>
        <v>261638</v>
      </c>
      <c r="O4" s="14">
        <f t="shared" si="0"/>
        <v>0</v>
      </c>
      <c r="P4" s="14">
        <f t="shared" si="0"/>
        <v>0</v>
      </c>
      <c r="Q4" s="14">
        <f t="shared" si="0"/>
        <v>0</v>
      </c>
      <c r="R4" s="14">
        <f t="shared" si="0"/>
        <v>261638</v>
      </c>
      <c r="S4" s="14">
        <f t="shared" si="0"/>
        <v>0</v>
      </c>
      <c r="T4" s="14">
        <f t="shared" si="0"/>
        <v>326144</v>
      </c>
      <c r="U4" s="14">
        <f t="shared" si="0"/>
        <v>0</v>
      </c>
      <c r="V4" s="14">
        <f t="shared" si="0"/>
        <v>587782</v>
      </c>
      <c r="W4" s="14">
        <f t="shared" si="0"/>
        <v>0</v>
      </c>
      <c r="X4" s="14">
        <f t="shared" si="0"/>
        <v>0</v>
      </c>
      <c r="Y4" s="14">
        <f t="shared" si="0"/>
        <v>0</v>
      </c>
      <c r="Z4" s="14">
        <f t="shared" si="0"/>
        <v>587782</v>
      </c>
    </row>
    <row r="5" spans="1:26" s="66" customFormat="1" ht="18" customHeight="1">
      <c r="A5" s="75"/>
      <c r="B5" s="76" t="s">
        <v>49</v>
      </c>
      <c r="C5" s="77"/>
      <c r="D5" s="80" t="s">
        <v>35</v>
      </c>
      <c r="E5" s="78"/>
      <c r="F5" s="78"/>
      <c r="G5" s="78"/>
      <c r="H5" s="78"/>
      <c r="I5" s="79">
        <f aca="true" t="shared" si="1" ref="I5:N5">SUM(I6:I11)</f>
        <v>0</v>
      </c>
      <c r="J5" s="79">
        <f t="shared" si="1"/>
        <v>0</v>
      </c>
      <c r="K5" s="79">
        <f t="shared" si="1"/>
        <v>0</v>
      </c>
      <c r="L5" s="79">
        <f t="shared" si="1"/>
        <v>261638</v>
      </c>
      <c r="M5" s="79">
        <f t="shared" si="1"/>
        <v>0</v>
      </c>
      <c r="N5" s="79">
        <f t="shared" si="1"/>
        <v>261638</v>
      </c>
      <c r="O5" s="79">
        <f aca="true" t="shared" si="2" ref="O5:V5">SUM(O6:O11)</f>
        <v>0</v>
      </c>
      <c r="P5" s="79">
        <f t="shared" si="2"/>
        <v>0</v>
      </c>
      <c r="Q5" s="79">
        <f t="shared" si="2"/>
        <v>0</v>
      </c>
      <c r="R5" s="79">
        <f t="shared" si="2"/>
        <v>261638</v>
      </c>
      <c r="S5" s="79">
        <f t="shared" si="2"/>
        <v>0</v>
      </c>
      <c r="T5" s="79">
        <f t="shared" si="2"/>
        <v>326144</v>
      </c>
      <c r="U5" s="79">
        <f t="shared" si="2"/>
        <v>0</v>
      </c>
      <c r="V5" s="79">
        <f t="shared" si="2"/>
        <v>587782</v>
      </c>
      <c r="W5" s="79">
        <f>SUM(W6:W11)</f>
        <v>0</v>
      </c>
      <c r="X5" s="79">
        <f>SUM(X6:X11)</f>
        <v>0</v>
      </c>
      <c r="Y5" s="79">
        <f>SUM(Y6:Y11)</f>
        <v>0</v>
      </c>
      <c r="Z5" s="79">
        <f>SUM(Z6:Z11)</f>
        <v>587782</v>
      </c>
    </row>
    <row r="6" spans="1:26" s="66" customFormat="1" ht="24" customHeight="1">
      <c r="A6" s="75"/>
      <c r="B6" s="75"/>
      <c r="C6" s="77">
        <v>4010</v>
      </c>
      <c r="D6" s="31" t="s">
        <v>9</v>
      </c>
      <c r="E6" s="78"/>
      <c r="F6" s="78"/>
      <c r="G6" s="78"/>
      <c r="H6" s="78"/>
      <c r="I6" s="79">
        <v>0</v>
      </c>
      <c r="J6" s="79">
        <v>0</v>
      </c>
      <c r="K6" s="79">
        <v>0</v>
      </c>
      <c r="L6" s="79">
        <v>3378</v>
      </c>
      <c r="M6" s="79">
        <f aca="true" t="shared" si="3" ref="M6:N11">SUM(I6,K6)</f>
        <v>0</v>
      </c>
      <c r="N6" s="79">
        <f t="shared" si="3"/>
        <v>3378</v>
      </c>
      <c r="O6" s="79"/>
      <c r="P6" s="79"/>
      <c r="Q6" s="79">
        <f aca="true" t="shared" si="4" ref="Q6:Q11">SUM(M6,O6)</f>
        <v>0</v>
      </c>
      <c r="R6" s="79">
        <f aca="true" t="shared" si="5" ref="R6:R11">SUM(N6,P6)</f>
        <v>3378</v>
      </c>
      <c r="S6" s="79"/>
      <c r="T6" s="79">
        <v>3850</v>
      </c>
      <c r="U6" s="79">
        <f aca="true" t="shared" si="6" ref="U6:U11">SUM(Q6,S6)</f>
        <v>0</v>
      </c>
      <c r="V6" s="79">
        <f aca="true" t="shared" si="7" ref="V6:V11">SUM(R6,T6)</f>
        <v>7228</v>
      </c>
      <c r="W6" s="79"/>
      <c r="X6" s="79"/>
      <c r="Y6" s="79">
        <f aca="true" t="shared" si="8" ref="Y6:Y11">SUM(U6,W6)</f>
        <v>0</v>
      </c>
      <c r="Z6" s="79">
        <f aca="true" t="shared" si="9" ref="Z6:Z11">SUM(V6,X6)</f>
        <v>7228</v>
      </c>
    </row>
    <row r="7" spans="1:26" s="66" customFormat="1" ht="24" customHeight="1">
      <c r="A7" s="75"/>
      <c r="B7" s="75"/>
      <c r="C7" s="77">
        <v>4110</v>
      </c>
      <c r="D7" s="31" t="s">
        <v>11</v>
      </c>
      <c r="E7" s="78"/>
      <c r="F7" s="78"/>
      <c r="G7" s="78"/>
      <c r="H7" s="78"/>
      <c r="I7" s="79">
        <v>0</v>
      </c>
      <c r="J7" s="79">
        <v>0</v>
      </c>
      <c r="K7" s="79">
        <v>0</v>
      </c>
      <c r="L7" s="79">
        <v>513</v>
      </c>
      <c r="M7" s="79">
        <f t="shared" si="3"/>
        <v>0</v>
      </c>
      <c r="N7" s="79">
        <f t="shared" si="3"/>
        <v>513</v>
      </c>
      <c r="O7" s="79"/>
      <c r="P7" s="79"/>
      <c r="Q7" s="79">
        <f t="shared" si="4"/>
        <v>0</v>
      </c>
      <c r="R7" s="79">
        <f t="shared" si="5"/>
        <v>513</v>
      </c>
      <c r="S7" s="79"/>
      <c r="T7" s="79">
        <v>585</v>
      </c>
      <c r="U7" s="79">
        <f t="shared" si="6"/>
        <v>0</v>
      </c>
      <c r="V7" s="79">
        <f t="shared" si="7"/>
        <v>1098</v>
      </c>
      <c r="W7" s="79"/>
      <c r="X7" s="79"/>
      <c r="Y7" s="79">
        <f t="shared" si="8"/>
        <v>0</v>
      </c>
      <c r="Z7" s="79">
        <f t="shared" si="9"/>
        <v>1098</v>
      </c>
    </row>
    <row r="8" spans="1:26" s="66" customFormat="1" ht="24" customHeight="1">
      <c r="A8" s="75"/>
      <c r="B8" s="75"/>
      <c r="C8" s="77">
        <v>4120</v>
      </c>
      <c r="D8" s="31" t="s">
        <v>12</v>
      </c>
      <c r="E8" s="78"/>
      <c r="F8" s="78"/>
      <c r="G8" s="78"/>
      <c r="H8" s="78"/>
      <c r="I8" s="79">
        <v>0</v>
      </c>
      <c r="J8" s="79">
        <v>0</v>
      </c>
      <c r="K8" s="79">
        <v>0</v>
      </c>
      <c r="L8" s="79">
        <v>82</v>
      </c>
      <c r="M8" s="79">
        <f t="shared" si="3"/>
        <v>0</v>
      </c>
      <c r="N8" s="79">
        <f t="shared" si="3"/>
        <v>82</v>
      </c>
      <c r="O8" s="79"/>
      <c r="P8" s="79"/>
      <c r="Q8" s="79">
        <f t="shared" si="4"/>
        <v>0</v>
      </c>
      <c r="R8" s="79">
        <f t="shared" si="5"/>
        <v>82</v>
      </c>
      <c r="S8" s="79"/>
      <c r="T8" s="79">
        <v>95</v>
      </c>
      <c r="U8" s="79">
        <f t="shared" si="6"/>
        <v>0</v>
      </c>
      <c r="V8" s="79">
        <f t="shared" si="7"/>
        <v>177</v>
      </c>
      <c r="W8" s="79"/>
      <c r="X8" s="79"/>
      <c r="Y8" s="79">
        <f t="shared" si="8"/>
        <v>0</v>
      </c>
      <c r="Z8" s="79">
        <f t="shared" si="9"/>
        <v>177</v>
      </c>
    </row>
    <row r="9" spans="1:26" s="66" customFormat="1" ht="24" customHeight="1">
      <c r="A9" s="75"/>
      <c r="B9" s="75"/>
      <c r="C9" s="77">
        <v>4210</v>
      </c>
      <c r="D9" s="80" t="s">
        <v>54</v>
      </c>
      <c r="E9" s="78"/>
      <c r="F9" s="78"/>
      <c r="G9" s="78"/>
      <c r="H9" s="78"/>
      <c r="I9" s="79">
        <v>0</v>
      </c>
      <c r="J9" s="79">
        <v>0</v>
      </c>
      <c r="K9" s="79">
        <v>0</v>
      </c>
      <c r="L9" s="79">
        <v>335</v>
      </c>
      <c r="M9" s="79">
        <f t="shared" si="3"/>
        <v>0</v>
      </c>
      <c r="N9" s="79">
        <f t="shared" si="3"/>
        <v>335</v>
      </c>
      <c r="O9" s="79"/>
      <c r="P9" s="79"/>
      <c r="Q9" s="79">
        <f t="shared" si="4"/>
        <v>0</v>
      </c>
      <c r="R9" s="79">
        <f t="shared" si="5"/>
        <v>335</v>
      </c>
      <c r="S9" s="79"/>
      <c r="T9" s="79">
        <v>634</v>
      </c>
      <c r="U9" s="79">
        <f t="shared" si="6"/>
        <v>0</v>
      </c>
      <c r="V9" s="79">
        <f t="shared" si="7"/>
        <v>969</v>
      </c>
      <c r="W9" s="79"/>
      <c r="X9" s="79"/>
      <c r="Y9" s="79">
        <f t="shared" si="8"/>
        <v>0</v>
      </c>
      <c r="Z9" s="79">
        <f t="shared" si="9"/>
        <v>969</v>
      </c>
    </row>
    <row r="10" spans="1:26" s="66" customFormat="1" ht="24" customHeight="1">
      <c r="A10" s="75"/>
      <c r="B10" s="75"/>
      <c r="C10" s="77">
        <v>4300</v>
      </c>
      <c r="D10" s="80" t="s">
        <v>55</v>
      </c>
      <c r="E10" s="78"/>
      <c r="F10" s="78"/>
      <c r="G10" s="78"/>
      <c r="H10" s="78"/>
      <c r="I10" s="79">
        <v>0</v>
      </c>
      <c r="J10" s="79">
        <v>0</v>
      </c>
      <c r="K10" s="79">
        <v>0</v>
      </c>
      <c r="L10" s="79">
        <v>822</v>
      </c>
      <c r="M10" s="79">
        <f t="shared" si="3"/>
        <v>0</v>
      </c>
      <c r="N10" s="79">
        <f t="shared" si="3"/>
        <v>822</v>
      </c>
      <c r="O10" s="79"/>
      <c r="P10" s="79"/>
      <c r="Q10" s="79">
        <f t="shared" si="4"/>
        <v>0</v>
      </c>
      <c r="R10" s="79">
        <f t="shared" si="5"/>
        <v>822</v>
      </c>
      <c r="S10" s="79"/>
      <c r="T10" s="79">
        <v>1231</v>
      </c>
      <c r="U10" s="79">
        <f t="shared" si="6"/>
        <v>0</v>
      </c>
      <c r="V10" s="79">
        <f t="shared" si="7"/>
        <v>2053</v>
      </c>
      <c r="W10" s="79"/>
      <c r="X10" s="79"/>
      <c r="Y10" s="79">
        <f t="shared" si="8"/>
        <v>0</v>
      </c>
      <c r="Z10" s="79">
        <f t="shared" si="9"/>
        <v>2053</v>
      </c>
    </row>
    <row r="11" spans="1:26" s="66" customFormat="1" ht="24" customHeight="1">
      <c r="A11" s="75"/>
      <c r="B11" s="75"/>
      <c r="C11" s="77">
        <v>4430</v>
      </c>
      <c r="D11" s="80" t="s">
        <v>56</v>
      </c>
      <c r="E11" s="78"/>
      <c r="F11" s="78"/>
      <c r="G11" s="78"/>
      <c r="H11" s="78"/>
      <c r="I11" s="79">
        <v>0</v>
      </c>
      <c r="J11" s="79">
        <v>0</v>
      </c>
      <c r="K11" s="79">
        <v>0</v>
      </c>
      <c r="L11" s="79">
        <v>256508</v>
      </c>
      <c r="M11" s="79">
        <f t="shared" si="3"/>
        <v>0</v>
      </c>
      <c r="N11" s="79">
        <f t="shared" si="3"/>
        <v>256508</v>
      </c>
      <c r="O11" s="79"/>
      <c r="P11" s="79"/>
      <c r="Q11" s="79">
        <f t="shared" si="4"/>
        <v>0</v>
      </c>
      <c r="R11" s="79">
        <f t="shared" si="5"/>
        <v>256508</v>
      </c>
      <c r="S11" s="79"/>
      <c r="T11" s="79">
        <v>319749</v>
      </c>
      <c r="U11" s="79">
        <f t="shared" si="6"/>
        <v>0</v>
      </c>
      <c r="V11" s="79">
        <f t="shared" si="7"/>
        <v>576257</v>
      </c>
      <c r="W11" s="79"/>
      <c r="X11" s="79"/>
      <c r="Y11" s="79">
        <f t="shared" si="8"/>
        <v>0</v>
      </c>
      <c r="Z11" s="79">
        <f t="shared" si="9"/>
        <v>576257</v>
      </c>
    </row>
    <row r="12" spans="1:26" s="60" customFormat="1" ht="24" customHeight="1">
      <c r="A12" s="56">
        <v>600</v>
      </c>
      <c r="B12" s="56"/>
      <c r="C12" s="97"/>
      <c r="D12" s="98" t="s">
        <v>81</v>
      </c>
      <c r="E12" s="99"/>
      <c r="F12" s="99"/>
      <c r="G12" s="99"/>
      <c r="H12" s="99"/>
      <c r="I12" s="82"/>
      <c r="J12" s="82"/>
      <c r="K12" s="82"/>
      <c r="L12" s="82"/>
      <c r="M12" s="82"/>
      <c r="N12" s="82"/>
      <c r="O12" s="82"/>
      <c r="P12" s="82"/>
      <c r="Q12" s="82">
        <f aca="true" t="shared" si="10" ref="Q12:V12">SUM(Q13)</f>
        <v>0</v>
      </c>
      <c r="R12" s="82">
        <f t="shared" si="10"/>
        <v>0</v>
      </c>
      <c r="S12" s="82">
        <f t="shared" si="10"/>
        <v>28722</v>
      </c>
      <c r="T12" s="82">
        <f t="shared" si="10"/>
        <v>0</v>
      </c>
      <c r="U12" s="82">
        <f t="shared" si="10"/>
        <v>28722</v>
      </c>
      <c r="V12" s="82">
        <f t="shared" si="10"/>
        <v>0</v>
      </c>
      <c r="W12" s="82">
        <f>SUM(W13)</f>
        <v>0</v>
      </c>
      <c r="X12" s="82">
        <f>SUM(X13)</f>
        <v>0</v>
      </c>
      <c r="Y12" s="82">
        <f>SUM(Y13)</f>
        <v>28722</v>
      </c>
      <c r="Z12" s="82">
        <f>SUM(Z13)</f>
        <v>0</v>
      </c>
    </row>
    <row r="13" spans="1:26" s="66" customFormat="1" ht="24" customHeight="1">
      <c r="A13" s="75"/>
      <c r="B13" s="75">
        <v>60016</v>
      </c>
      <c r="C13" s="77"/>
      <c r="D13" s="80" t="s">
        <v>82</v>
      </c>
      <c r="E13" s="78"/>
      <c r="F13" s="78"/>
      <c r="G13" s="78"/>
      <c r="H13" s="78"/>
      <c r="I13" s="79"/>
      <c r="J13" s="79"/>
      <c r="K13" s="79"/>
      <c r="L13" s="79"/>
      <c r="M13" s="79"/>
      <c r="N13" s="79"/>
      <c r="O13" s="79"/>
      <c r="P13" s="79"/>
      <c r="Q13" s="79">
        <f aca="true" t="shared" si="11" ref="Q13:V13">SUM(Q14:Q15)</f>
        <v>0</v>
      </c>
      <c r="R13" s="79">
        <f t="shared" si="11"/>
        <v>0</v>
      </c>
      <c r="S13" s="79">
        <f t="shared" si="11"/>
        <v>28722</v>
      </c>
      <c r="T13" s="79">
        <f t="shared" si="11"/>
        <v>0</v>
      </c>
      <c r="U13" s="79">
        <f t="shared" si="11"/>
        <v>28722</v>
      </c>
      <c r="V13" s="79">
        <f t="shared" si="11"/>
        <v>0</v>
      </c>
      <c r="W13" s="79">
        <f>SUM(W14:W15)</f>
        <v>0</v>
      </c>
      <c r="X13" s="79">
        <f>SUM(X14:X15)</f>
        <v>0</v>
      </c>
      <c r="Y13" s="79">
        <f>SUM(Y14:Y15)</f>
        <v>28722</v>
      </c>
      <c r="Z13" s="79">
        <f>SUM(Z14:Z15)</f>
        <v>0</v>
      </c>
    </row>
    <row r="14" spans="1:26" s="66" customFormat="1" ht="24" customHeight="1">
      <c r="A14" s="75"/>
      <c r="B14" s="75"/>
      <c r="C14" s="77">
        <v>4300</v>
      </c>
      <c r="D14" s="80" t="s">
        <v>55</v>
      </c>
      <c r="E14" s="78"/>
      <c r="F14" s="78"/>
      <c r="G14" s="78"/>
      <c r="H14" s="78"/>
      <c r="I14" s="79"/>
      <c r="J14" s="79"/>
      <c r="K14" s="79"/>
      <c r="L14" s="79"/>
      <c r="M14" s="79"/>
      <c r="N14" s="79"/>
      <c r="O14" s="79"/>
      <c r="P14" s="79"/>
      <c r="Q14" s="79">
        <v>0</v>
      </c>
      <c r="R14" s="79">
        <v>0</v>
      </c>
      <c r="S14" s="79">
        <v>27822</v>
      </c>
      <c r="T14" s="79"/>
      <c r="U14" s="79">
        <f>SUM(Q14,S14)</f>
        <v>27822</v>
      </c>
      <c r="V14" s="79">
        <f>SUM(R14,T14)</f>
        <v>0</v>
      </c>
      <c r="W14" s="79"/>
      <c r="X14" s="79"/>
      <c r="Y14" s="79">
        <f>SUM(U14,W14)</f>
        <v>27822</v>
      </c>
      <c r="Z14" s="79">
        <f>SUM(V14,X14)</f>
        <v>0</v>
      </c>
    </row>
    <row r="15" spans="1:26" s="66" customFormat="1" ht="24" customHeight="1">
      <c r="A15" s="75"/>
      <c r="B15" s="75"/>
      <c r="C15" s="77">
        <v>6050</v>
      </c>
      <c r="D15" s="31" t="s">
        <v>57</v>
      </c>
      <c r="E15" s="78"/>
      <c r="F15" s="78"/>
      <c r="G15" s="78"/>
      <c r="H15" s="78"/>
      <c r="I15" s="79"/>
      <c r="J15" s="79"/>
      <c r="K15" s="79"/>
      <c r="L15" s="79"/>
      <c r="M15" s="79"/>
      <c r="N15" s="79"/>
      <c r="O15" s="79"/>
      <c r="P15" s="79"/>
      <c r="Q15" s="79">
        <v>0</v>
      </c>
      <c r="R15" s="79">
        <v>0</v>
      </c>
      <c r="S15" s="79">
        <v>900</v>
      </c>
      <c r="T15" s="79">
        <v>0</v>
      </c>
      <c r="U15" s="79">
        <f>SUM(Q15,S15)</f>
        <v>900</v>
      </c>
      <c r="V15" s="79">
        <f>SUM(R15,T15)</f>
        <v>0</v>
      </c>
      <c r="W15" s="79"/>
      <c r="X15" s="79"/>
      <c r="Y15" s="79">
        <f>SUM(U15,W15)</f>
        <v>900</v>
      </c>
      <c r="Z15" s="79">
        <f>SUM(V15,X15)</f>
        <v>0</v>
      </c>
    </row>
    <row r="16" spans="1:26" s="91" customFormat="1" ht="18" customHeight="1">
      <c r="A16" s="92">
        <v>700</v>
      </c>
      <c r="B16" s="92"/>
      <c r="C16" s="93"/>
      <c r="D16" s="94" t="s">
        <v>83</v>
      </c>
      <c r="E16" s="95"/>
      <c r="F16" s="95"/>
      <c r="G16" s="95"/>
      <c r="H16" s="95"/>
      <c r="I16" s="96"/>
      <c r="J16" s="96"/>
      <c r="K16" s="96"/>
      <c r="L16" s="96"/>
      <c r="M16" s="96"/>
      <c r="N16" s="96"/>
      <c r="O16" s="96"/>
      <c r="P16" s="96"/>
      <c r="Q16" s="96">
        <f aca="true" t="shared" si="12" ref="Q16:V17">SUM(Q17)</f>
        <v>0</v>
      </c>
      <c r="R16" s="96">
        <f t="shared" si="12"/>
        <v>0</v>
      </c>
      <c r="S16" s="96">
        <f t="shared" si="12"/>
        <v>2519</v>
      </c>
      <c r="T16" s="96">
        <f t="shared" si="12"/>
        <v>0</v>
      </c>
      <c r="U16" s="96">
        <f t="shared" si="12"/>
        <v>2519</v>
      </c>
      <c r="V16" s="96">
        <f t="shared" si="12"/>
        <v>0</v>
      </c>
      <c r="W16" s="96">
        <f aca="true" t="shared" si="13" ref="W16:Z17">SUM(W17)</f>
        <v>0</v>
      </c>
      <c r="X16" s="96">
        <f t="shared" si="13"/>
        <v>0</v>
      </c>
      <c r="Y16" s="96">
        <f t="shared" si="13"/>
        <v>2519</v>
      </c>
      <c r="Z16" s="96">
        <f t="shared" si="13"/>
        <v>0</v>
      </c>
    </row>
    <row r="17" spans="1:26" s="66" customFormat="1" ht="24" customHeight="1">
      <c r="A17" s="75"/>
      <c r="B17" s="75">
        <v>70005</v>
      </c>
      <c r="C17" s="77"/>
      <c r="D17" s="94" t="s">
        <v>84</v>
      </c>
      <c r="E17" s="78"/>
      <c r="F17" s="78"/>
      <c r="G17" s="78"/>
      <c r="H17" s="78"/>
      <c r="I17" s="79"/>
      <c r="J17" s="79"/>
      <c r="K17" s="79"/>
      <c r="L17" s="79"/>
      <c r="M17" s="79"/>
      <c r="N17" s="79"/>
      <c r="O17" s="79"/>
      <c r="P17" s="79"/>
      <c r="Q17" s="79">
        <f t="shared" si="12"/>
        <v>0</v>
      </c>
      <c r="R17" s="79">
        <f t="shared" si="12"/>
        <v>0</v>
      </c>
      <c r="S17" s="79">
        <f t="shared" si="12"/>
        <v>2519</v>
      </c>
      <c r="T17" s="79">
        <f t="shared" si="12"/>
        <v>0</v>
      </c>
      <c r="U17" s="79">
        <f t="shared" si="12"/>
        <v>2519</v>
      </c>
      <c r="V17" s="79">
        <f t="shared" si="12"/>
        <v>0</v>
      </c>
      <c r="W17" s="79">
        <f t="shared" si="13"/>
        <v>0</v>
      </c>
      <c r="X17" s="79">
        <f t="shared" si="13"/>
        <v>0</v>
      </c>
      <c r="Y17" s="79">
        <f t="shared" si="13"/>
        <v>2519</v>
      </c>
      <c r="Z17" s="79">
        <f t="shared" si="13"/>
        <v>0</v>
      </c>
    </row>
    <row r="18" spans="1:26" s="66" customFormat="1" ht="18.75" customHeight="1">
      <c r="A18" s="75"/>
      <c r="B18" s="75"/>
      <c r="C18" s="77">
        <v>4430</v>
      </c>
      <c r="D18" s="31" t="s">
        <v>56</v>
      </c>
      <c r="E18" s="78"/>
      <c r="F18" s="78"/>
      <c r="G18" s="78"/>
      <c r="H18" s="78"/>
      <c r="I18" s="79"/>
      <c r="J18" s="79"/>
      <c r="K18" s="79"/>
      <c r="L18" s="79"/>
      <c r="M18" s="79"/>
      <c r="N18" s="79"/>
      <c r="O18" s="79"/>
      <c r="P18" s="79"/>
      <c r="Q18" s="79">
        <v>0</v>
      </c>
      <c r="R18" s="79">
        <v>0</v>
      </c>
      <c r="S18" s="79">
        <v>2519</v>
      </c>
      <c r="T18" s="79">
        <v>0</v>
      </c>
      <c r="U18" s="79">
        <f>SUM(Q18,S18)</f>
        <v>2519</v>
      </c>
      <c r="V18" s="79">
        <f>SUM(R18,T18)</f>
        <v>0</v>
      </c>
      <c r="W18" s="79"/>
      <c r="X18" s="79"/>
      <c r="Y18" s="79">
        <f>SUM(U18,W18)</f>
        <v>2519</v>
      </c>
      <c r="Z18" s="79">
        <f>SUM(V18,X18)</f>
        <v>0</v>
      </c>
    </row>
    <row r="19" spans="1:26" s="5" customFormat="1" ht="20.25" customHeight="1">
      <c r="A19" s="8" t="s">
        <v>4</v>
      </c>
      <c r="B19" s="1"/>
      <c r="C19" s="4"/>
      <c r="D19" s="7" t="s">
        <v>5</v>
      </c>
      <c r="E19" s="14">
        <f aca="true" t="shared" si="14" ref="E19:Z19">SUM(E20)</f>
        <v>0</v>
      </c>
      <c r="F19" s="14">
        <f t="shared" si="14"/>
        <v>156600</v>
      </c>
      <c r="G19" s="14">
        <f t="shared" si="14"/>
        <v>0</v>
      </c>
      <c r="H19" s="14">
        <f t="shared" si="14"/>
        <v>0</v>
      </c>
      <c r="I19" s="14">
        <f t="shared" si="14"/>
        <v>0</v>
      </c>
      <c r="J19" s="14">
        <f t="shared" si="14"/>
        <v>156600</v>
      </c>
      <c r="K19" s="14">
        <f t="shared" si="14"/>
        <v>0</v>
      </c>
      <c r="L19" s="14">
        <f t="shared" si="14"/>
        <v>0</v>
      </c>
      <c r="M19" s="14">
        <f t="shared" si="14"/>
        <v>0</v>
      </c>
      <c r="N19" s="14">
        <f t="shared" si="14"/>
        <v>156600</v>
      </c>
      <c r="O19" s="14">
        <f t="shared" si="14"/>
        <v>0</v>
      </c>
      <c r="P19" s="14">
        <f t="shared" si="14"/>
        <v>0</v>
      </c>
      <c r="Q19" s="14">
        <f t="shared" si="14"/>
        <v>0</v>
      </c>
      <c r="R19" s="14">
        <f t="shared" si="14"/>
        <v>156600</v>
      </c>
      <c r="S19" s="14">
        <f t="shared" si="14"/>
        <v>0</v>
      </c>
      <c r="T19" s="14">
        <f t="shared" si="14"/>
        <v>0</v>
      </c>
      <c r="U19" s="14">
        <f t="shared" si="14"/>
        <v>0</v>
      </c>
      <c r="V19" s="14">
        <f t="shared" si="14"/>
        <v>156600</v>
      </c>
      <c r="W19" s="14">
        <f t="shared" si="14"/>
        <v>0</v>
      </c>
      <c r="X19" s="14">
        <f t="shared" si="14"/>
        <v>0</v>
      </c>
      <c r="Y19" s="14">
        <f t="shared" si="14"/>
        <v>0</v>
      </c>
      <c r="Z19" s="14">
        <f t="shared" si="14"/>
        <v>156600</v>
      </c>
    </row>
    <row r="20" spans="1:26" s="5" customFormat="1" ht="18.75" customHeight="1">
      <c r="A20" s="28"/>
      <c r="B20" s="28">
        <v>75011</v>
      </c>
      <c r="C20" s="33"/>
      <c r="D20" s="31" t="s">
        <v>6</v>
      </c>
      <c r="E20" s="36">
        <f aca="true" t="shared" si="15" ref="E20:J20">SUM(E21:E25)</f>
        <v>0</v>
      </c>
      <c r="F20" s="36">
        <f t="shared" si="15"/>
        <v>156600</v>
      </c>
      <c r="G20" s="36">
        <f t="shared" si="15"/>
        <v>0</v>
      </c>
      <c r="H20" s="36">
        <f t="shared" si="15"/>
        <v>0</v>
      </c>
      <c r="I20" s="36">
        <f t="shared" si="15"/>
        <v>0</v>
      </c>
      <c r="J20" s="36">
        <f t="shared" si="15"/>
        <v>156600</v>
      </c>
      <c r="K20" s="36">
        <f aca="true" t="shared" si="16" ref="K20:R20">SUM(K21:K25)</f>
        <v>0</v>
      </c>
      <c r="L20" s="36">
        <f t="shared" si="16"/>
        <v>0</v>
      </c>
      <c r="M20" s="36">
        <f t="shared" si="16"/>
        <v>0</v>
      </c>
      <c r="N20" s="36">
        <f t="shared" si="16"/>
        <v>156600</v>
      </c>
      <c r="O20" s="36">
        <f t="shared" si="16"/>
        <v>0</v>
      </c>
      <c r="P20" s="36">
        <f t="shared" si="16"/>
        <v>0</v>
      </c>
      <c r="Q20" s="36">
        <f t="shared" si="16"/>
        <v>0</v>
      </c>
      <c r="R20" s="36">
        <f t="shared" si="16"/>
        <v>156600</v>
      </c>
      <c r="S20" s="36">
        <f aca="true" t="shared" si="17" ref="S20:Z20">SUM(S21:S25)</f>
        <v>0</v>
      </c>
      <c r="T20" s="36">
        <f t="shared" si="17"/>
        <v>0</v>
      </c>
      <c r="U20" s="36">
        <f t="shared" si="17"/>
        <v>0</v>
      </c>
      <c r="V20" s="36">
        <f t="shared" si="17"/>
        <v>156600</v>
      </c>
      <c r="W20" s="36">
        <f t="shared" si="17"/>
        <v>0</v>
      </c>
      <c r="X20" s="36">
        <f t="shared" si="17"/>
        <v>0</v>
      </c>
      <c r="Y20" s="36">
        <f t="shared" si="17"/>
        <v>0</v>
      </c>
      <c r="Z20" s="36">
        <f t="shared" si="17"/>
        <v>156600</v>
      </c>
    </row>
    <row r="21" spans="1:26" s="5" customFormat="1" ht="27.75" customHeight="1">
      <c r="A21" s="28"/>
      <c r="B21" s="15"/>
      <c r="C21" s="29">
        <v>4010</v>
      </c>
      <c r="D21" s="31" t="s">
        <v>9</v>
      </c>
      <c r="E21" s="36">
        <v>0</v>
      </c>
      <c r="F21" s="36">
        <v>102400</v>
      </c>
      <c r="G21" s="36">
        <v>0</v>
      </c>
      <c r="H21" s="36">
        <v>0</v>
      </c>
      <c r="I21" s="36">
        <f aca="true" t="shared" si="18" ref="I21:J25">SUM(E21,G21)</f>
        <v>0</v>
      </c>
      <c r="J21" s="36">
        <f t="shared" si="18"/>
        <v>102400</v>
      </c>
      <c r="K21" s="36">
        <v>0</v>
      </c>
      <c r="L21" s="36">
        <v>0</v>
      </c>
      <c r="M21" s="36">
        <f aca="true" t="shared" si="19" ref="M21:N25">SUM(I21,K21)</f>
        <v>0</v>
      </c>
      <c r="N21" s="36">
        <f t="shared" si="19"/>
        <v>102400</v>
      </c>
      <c r="O21" s="36"/>
      <c r="P21" s="36"/>
      <c r="Q21" s="36">
        <f aca="true" t="shared" si="20" ref="Q21:R25">SUM(M21,O21)</f>
        <v>0</v>
      </c>
      <c r="R21" s="36">
        <f t="shared" si="20"/>
        <v>102400</v>
      </c>
      <c r="S21" s="36"/>
      <c r="T21" s="36"/>
      <c r="U21" s="36">
        <f aca="true" t="shared" si="21" ref="U21:V25">SUM(Q21,S21)</f>
        <v>0</v>
      </c>
      <c r="V21" s="36">
        <f t="shared" si="21"/>
        <v>102400</v>
      </c>
      <c r="W21" s="36"/>
      <c r="X21" s="36"/>
      <c r="Y21" s="36">
        <f aca="true" t="shared" si="22" ref="Y21:Z25">SUM(U21,W21)</f>
        <v>0</v>
      </c>
      <c r="Z21" s="36">
        <f t="shared" si="22"/>
        <v>102400</v>
      </c>
    </row>
    <row r="22" spans="1:26" s="5" customFormat="1" ht="21.75" customHeight="1">
      <c r="A22" s="28"/>
      <c r="B22" s="15"/>
      <c r="C22" s="29">
        <v>4040</v>
      </c>
      <c r="D22" s="31" t="s">
        <v>10</v>
      </c>
      <c r="E22" s="36">
        <v>0</v>
      </c>
      <c r="F22" s="36">
        <v>21800</v>
      </c>
      <c r="G22" s="36">
        <v>0</v>
      </c>
      <c r="H22" s="36">
        <v>0</v>
      </c>
      <c r="I22" s="36">
        <f t="shared" si="18"/>
        <v>0</v>
      </c>
      <c r="J22" s="36">
        <f t="shared" si="18"/>
        <v>21800</v>
      </c>
      <c r="K22" s="36">
        <v>0</v>
      </c>
      <c r="L22" s="36">
        <v>0</v>
      </c>
      <c r="M22" s="36">
        <f t="shared" si="19"/>
        <v>0</v>
      </c>
      <c r="N22" s="36">
        <f t="shared" si="19"/>
        <v>21800</v>
      </c>
      <c r="O22" s="36"/>
      <c r="P22" s="36"/>
      <c r="Q22" s="36">
        <f t="shared" si="20"/>
        <v>0</v>
      </c>
      <c r="R22" s="36">
        <f t="shared" si="20"/>
        <v>21800</v>
      </c>
      <c r="S22" s="36"/>
      <c r="T22" s="36"/>
      <c r="U22" s="36">
        <f t="shared" si="21"/>
        <v>0</v>
      </c>
      <c r="V22" s="36">
        <f t="shared" si="21"/>
        <v>21800</v>
      </c>
      <c r="W22" s="36"/>
      <c r="X22" s="36"/>
      <c r="Y22" s="36">
        <f t="shared" si="22"/>
        <v>0</v>
      </c>
      <c r="Z22" s="36">
        <f t="shared" si="22"/>
        <v>21800</v>
      </c>
    </row>
    <row r="23" spans="1:26" s="5" customFormat="1" ht="21.75" customHeight="1">
      <c r="A23" s="28"/>
      <c r="B23" s="15"/>
      <c r="C23" s="29">
        <v>4110</v>
      </c>
      <c r="D23" s="31" t="s">
        <v>11</v>
      </c>
      <c r="E23" s="36">
        <v>0</v>
      </c>
      <c r="F23" s="36">
        <v>18900</v>
      </c>
      <c r="G23" s="36">
        <v>0</v>
      </c>
      <c r="H23" s="36">
        <v>0</v>
      </c>
      <c r="I23" s="36">
        <f t="shared" si="18"/>
        <v>0</v>
      </c>
      <c r="J23" s="36">
        <f t="shared" si="18"/>
        <v>18900</v>
      </c>
      <c r="K23" s="36">
        <v>0</v>
      </c>
      <c r="L23" s="36">
        <v>0</v>
      </c>
      <c r="M23" s="36">
        <f t="shared" si="19"/>
        <v>0</v>
      </c>
      <c r="N23" s="36">
        <f t="shared" si="19"/>
        <v>18900</v>
      </c>
      <c r="O23" s="36"/>
      <c r="P23" s="36"/>
      <c r="Q23" s="36">
        <f t="shared" si="20"/>
        <v>0</v>
      </c>
      <c r="R23" s="36">
        <f t="shared" si="20"/>
        <v>18900</v>
      </c>
      <c r="S23" s="36"/>
      <c r="T23" s="36"/>
      <c r="U23" s="36">
        <f t="shared" si="21"/>
        <v>0</v>
      </c>
      <c r="V23" s="36">
        <f t="shared" si="21"/>
        <v>18900</v>
      </c>
      <c r="W23" s="36"/>
      <c r="X23" s="36"/>
      <c r="Y23" s="36">
        <f t="shared" si="22"/>
        <v>0</v>
      </c>
      <c r="Z23" s="36">
        <f t="shared" si="22"/>
        <v>18900</v>
      </c>
    </row>
    <row r="24" spans="1:26" s="5" customFormat="1" ht="21.75" customHeight="1">
      <c r="A24" s="28"/>
      <c r="B24" s="15"/>
      <c r="C24" s="29">
        <v>4120</v>
      </c>
      <c r="D24" s="31" t="s">
        <v>12</v>
      </c>
      <c r="E24" s="36">
        <v>0</v>
      </c>
      <c r="F24" s="36">
        <v>3100</v>
      </c>
      <c r="G24" s="36">
        <v>0</v>
      </c>
      <c r="H24" s="36">
        <v>0</v>
      </c>
      <c r="I24" s="36">
        <f t="shared" si="18"/>
        <v>0</v>
      </c>
      <c r="J24" s="36">
        <f t="shared" si="18"/>
        <v>3100</v>
      </c>
      <c r="K24" s="36">
        <v>0</v>
      </c>
      <c r="L24" s="36">
        <v>0</v>
      </c>
      <c r="M24" s="36">
        <f t="shared" si="19"/>
        <v>0</v>
      </c>
      <c r="N24" s="36">
        <f t="shared" si="19"/>
        <v>3100</v>
      </c>
      <c r="O24" s="36"/>
      <c r="P24" s="36"/>
      <c r="Q24" s="36">
        <f t="shared" si="20"/>
        <v>0</v>
      </c>
      <c r="R24" s="36">
        <f t="shared" si="20"/>
        <v>3100</v>
      </c>
      <c r="S24" s="36"/>
      <c r="T24" s="36"/>
      <c r="U24" s="36">
        <f t="shared" si="21"/>
        <v>0</v>
      </c>
      <c r="V24" s="36">
        <f t="shared" si="21"/>
        <v>3100</v>
      </c>
      <c r="W24" s="36"/>
      <c r="X24" s="36"/>
      <c r="Y24" s="36">
        <f t="shared" si="22"/>
        <v>0</v>
      </c>
      <c r="Z24" s="36">
        <f t="shared" si="22"/>
        <v>3100</v>
      </c>
    </row>
    <row r="25" spans="1:26" s="5" customFormat="1" ht="30.75" customHeight="1">
      <c r="A25" s="28"/>
      <c r="B25" s="15"/>
      <c r="C25" s="30">
        <v>4440</v>
      </c>
      <c r="D25" s="31" t="s">
        <v>13</v>
      </c>
      <c r="E25" s="36">
        <v>0</v>
      </c>
      <c r="F25" s="36">
        <v>10400</v>
      </c>
      <c r="G25" s="36">
        <v>0</v>
      </c>
      <c r="H25" s="36">
        <v>0</v>
      </c>
      <c r="I25" s="36">
        <f t="shared" si="18"/>
        <v>0</v>
      </c>
      <c r="J25" s="36">
        <f t="shared" si="18"/>
        <v>10400</v>
      </c>
      <c r="K25" s="36">
        <v>0</v>
      </c>
      <c r="L25" s="36">
        <v>0</v>
      </c>
      <c r="M25" s="36">
        <f t="shared" si="19"/>
        <v>0</v>
      </c>
      <c r="N25" s="36">
        <f t="shared" si="19"/>
        <v>10400</v>
      </c>
      <c r="O25" s="36"/>
      <c r="P25" s="36"/>
      <c r="Q25" s="36">
        <f t="shared" si="20"/>
        <v>0</v>
      </c>
      <c r="R25" s="36">
        <f t="shared" si="20"/>
        <v>10400</v>
      </c>
      <c r="S25" s="36"/>
      <c r="T25" s="36"/>
      <c r="U25" s="36">
        <f t="shared" si="21"/>
        <v>0</v>
      </c>
      <c r="V25" s="36">
        <f t="shared" si="21"/>
        <v>10400</v>
      </c>
      <c r="W25" s="36"/>
      <c r="X25" s="36"/>
      <c r="Y25" s="36">
        <f t="shared" si="22"/>
        <v>0</v>
      </c>
      <c r="Z25" s="36">
        <f t="shared" si="22"/>
        <v>10400</v>
      </c>
    </row>
    <row r="26" spans="1:26" s="60" customFormat="1" ht="30.75" customHeight="1">
      <c r="A26" s="69">
        <v>801</v>
      </c>
      <c r="B26" s="70"/>
      <c r="C26" s="71"/>
      <c r="D26" s="72" t="s">
        <v>51</v>
      </c>
      <c r="E26" s="82"/>
      <c r="F26" s="82"/>
      <c r="G26" s="82"/>
      <c r="H26" s="82"/>
      <c r="I26" s="82">
        <f>SUM(I27)</f>
        <v>0</v>
      </c>
      <c r="J26" s="82">
        <f aca="true" t="shared" si="23" ref="J26:Y27">SUM(J27)</f>
        <v>0</v>
      </c>
      <c r="K26" s="82">
        <f t="shared" si="23"/>
        <v>120000</v>
      </c>
      <c r="L26" s="82">
        <f t="shared" si="23"/>
        <v>0</v>
      </c>
      <c r="M26" s="82">
        <f t="shared" si="23"/>
        <v>120000</v>
      </c>
      <c r="N26" s="82">
        <f t="shared" si="23"/>
        <v>0</v>
      </c>
      <c r="O26" s="82">
        <f t="shared" si="23"/>
        <v>0</v>
      </c>
      <c r="P26" s="82">
        <f t="shared" si="23"/>
        <v>0</v>
      </c>
      <c r="Q26" s="82">
        <f aca="true" t="shared" si="24" ref="Q26:V26">SUM(Q27,Q29)</f>
        <v>120000</v>
      </c>
      <c r="R26" s="82">
        <f t="shared" si="24"/>
        <v>0</v>
      </c>
      <c r="S26" s="82">
        <f t="shared" si="24"/>
        <v>592</v>
      </c>
      <c r="T26" s="82">
        <f t="shared" si="24"/>
        <v>0</v>
      </c>
      <c r="U26" s="82">
        <f t="shared" si="24"/>
        <v>120592</v>
      </c>
      <c r="V26" s="82">
        <f t="shared" si="24"/>
        <v>0</v>
      </c>
      <c r="W26" s="82">
        <f>SUM(W27,W29)</f>
        <v>0</v>
      </c>
      <c r="X26" s="82">
        <f>SUM(X27,X29)</f>
        <v>0</v>
      </c>
      <c r="Y26" s="82">
        <f>SUM(Y27,Y29)</f>
        <v>120592</v>
      </c>
      <c r="Z26" s="82">
        <f>SUM(Z27,Z29)</f>
        <v>0</v>
      </c>
    </row>
    <row r="27" spans="1:26" s="5" customFormat="1" ht="23.25" customHeight="1">
      <c r="A27" s="24"/>
      <c r="B27" s="34">
        <v>80101</v>
      </c>
      <c r="C27" s="26"/>
      <c r="D27" s="12" t="s">
        <v>52</v>
      </c>
      <c r="E27" s="36"/>
      <c r="F27" s="36"/>
      <c r="G27" s="36"/>
      <c r="H27" s="36"/>
      <c r="I27" s="36">
        <f>SUM(I28)</f>
        <v>0</v>
      </c>
      <c r="J27" s="36">
        <f t="shared" si="23"/>
        <v>0</v>
      </c>
      <c r="K27" s="36">
        <f t="shared" si="23"/>
        <v>120000</v>
      </c>
      <c r="L27" s="36">
        <f t="shared" si="23"/>
        <v>0</v>
      </c>
      <c r="M27" s="36">
        <f t="shared" si="23"/>
        <v>120000</v>
      </c>
      <c r="N27" s="36">
        <f t="shared" si="23"/>
        <v>0</v>
      </c>
      <c r="O27" s="36">
        <f t="shared" si="23"/>
        <v>0</v>
      </c>
      <c r="P27" s="36">
        <f t="shared" si="23"/>
        <v>0</v>
      </c>
      <c r="Q27" s="36">
        <f t="shared" si="23"/>
        <v>120000</v>
      </c>
      <c r="R27" s="36">
        <f t="shared" si="23"/>
        <v>0</v>
      </c>
      <c r="S27" s="36">
        <f t="shared" si="23"/>
        <v>0</v>
      </c>
      <c r="T27" s="36">
        <f t="shared" si="23"/>
        <v>0</v>
      </c>
      <c r="U27" s="36">
        <f t="shared" si="23"/>
        <v>120000</v>
      </c>
      <c r="V27" s="36">
        <f t="shared" si="23"/>
        <v>0</v>
      </c>
      <c r="W27" s="36">
        <f t="shared" si="23"/>
        <v>0</v>
      </c>
      <c r="X27" s="36">
        <f t="shared" si="23"/>
        <v>0</v>
      </c>
      <c r="Y27" s="36">
        <f t="shared" si="23"/>
        <v>120000</v>
      </c>
      <c r="Z27" s="36">
        <f>SUM(Z28)</f>
        <v>0</v>
      </c>
    </row>
    <row r="28" spans="1:26" s="5" customFormat="1" ht="26.25" customHeight="1">
      <c r="A28" s="28"/>
      <c r="B28" s="15"/>
      <c r="C28" s="30">
        <v>6050</v>
      </c>
      <c r="D28" s="31" t="s">
        <v>57</v>
      </c>
      <c r="E28" s="36"/>
      <c r="F28" s="36"/>
      <c r="G28" s="36"/>
      <c r="H28" s="36"/>
      <c r="I28" s="36">
        <v>0</v>
      </c>
      <c r="J28" s="36">
        <v>0</v>
      </c>
      <c r="K28" s="36">
        <v>120000</v>
      </c>
      <c r="L28" s="36">
        <v>0</v>
      </c>
      <c r="M28" s="36">
        <f>SUM(I28,K28)</f>
        <v>120000</v>
      </c>
      <c r="N28" s="36">
        <f>SUM(J28,L28)</f>
        <v>0</v>
      </c>
      <c r="O28" s="36"/>
      <c r="P28" s="36"/>
      <c r="Q28" s="36">
        <f>SUM(M28,O28)</f>
        <v>120000</v>
      </c>
      <c r="R28" s="36">
        <f>SUM(N28,P28)</f>
        <v>0</v>
      </c>
      <c r="S28" s="36"/>
      <c r="T28" s="36"/>
      <c r="U28" s="36">
        <f>SUM(Q28,S28)</f>
        <v>120000</v>
      </c>
      <c r="V28" s="36">
        <f>SUM(R28,T28)</f>
        <v>0</v>
      </c>
      <c r="W28" s="36"/>
      <c r="X28" s="36"/>
      <c r="Y28" s="36">
        <f>SUM(U28,W28)</f>
        <v>120000</v>
      </c>
      <c r="Z28" s="36">
        <f>SUM(V28,X28)</f>
        <v>0</v>
      </c>
    </row>
    <row r="29" spans="1:26" s="5" customFormat="1" ht="24.75" customHeight="1">
      <c r="A29" s="28"/>
      <c r="B29" s="15">
        <v>80195</v>
      </c>
      <c r="C29" s="30"/>
      <c r="D29" s="31" t="s">
        <v>35</v>
      </c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>
        <f aca="true" t="shared" si="25" ref="Q29:V29">SUM(Q30)</f>
        <v>0</v>
      </c>
      <c r="R29" s="36">
        <f t="shared" si="25"/>
        <v>0</v>
      </c>
      <c r="S29" s="36">
        <f t="shared" si="25"/>
        <v>592</v>
      </c>
      <c r="T29" s="36">
        <f t="shared" si="25"/>
        <v>0</v>
      </c>
      <c r="U29" s="36">
        <f t="shared" si="25"/>
        <v>592</v>
      </c>
      <c r="V29" s="36">
        <f t="shared" si="25"/>
        <v>0</v>
      </c>
      <c r="W29" s="36">
        <f>SUM(W30)</f>
        <v>0</v>
      </c>
      <c r="X29" s="36">
        <f>SUM(X30)</f>
        <v>0</v>
      </c>
      <c r="Y29" s="36">
        <f>SUM(Y30)</f>
        <v>592</v>
      </c>
      <c r="Z29" s="36">
        <f>SUM(Z30)</f>
        <v>0</v>
      </c>
    </row>
    <row r="30" spans="1:26" s="5" customFormat="1" ht="23.25" customHeight="1">
      <c r="A30" s="28"/>
      <c r="B30" s="15"/>
      <c r="C30" s="30">
        <v>4170</v>
      </c>
      <c r="D30" s="31" t="s">
        <v>77</v>
      </c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>
        <v>0</v>
      </c>
      <c r="R30" s="36">
        <v>0</v>
      </c>
      <c r="S30" s="36">
        <v>592</v>
      </c>
      <c r="T30" s="36"/>
      <c r="U30" s="36">
        <f>SUM(Q30,S30)</f>
        <v>592</v>
      </c>
      <c r="V30" s="36">
        <f>SUM(R30,T30)</f>
        <v>0</v>
      </c>
      <c r="W30" s="36"/>
      <c r="X30" s="36"/>
      <c r="Y30" s="36">
        <f>SUM(U30,W30)</f>
        <v>592</v>
      </c>
      <c r="Z30" s="36">
        <f>SUM(V30,X30)</f>
        <v>0</v>
      </c>
    </row>
    <row r="31" spans="1:215" s="5" customFormat="1" ht="26.25" customHeight="1">
      <c r="A31" s="8">
        <v>852</v>
      </c>
      <c r="B31" s="1"/>
      <c r="C31" s="4"/>
      <c r="D31" s="7" t="s">
        <v>22</v>
      </c>
      <c r="E31" s="14">
        <f aca="true" t="shared" si="26" ref="E31:J31">SUM(E32,E39,E41,E45,E43,E54)</f>
        <v>2301356</v>
      </c>
      <c r="F31" s="14">
        <f t="shared" si="26"/>
        <v>6943861</v>
      </c>
      <c r="G31" s="14">
        <f t="shared" si="26"/>
        <v>0</v>
      </c>
      <c r="H31" s="14">
        <f t="shared" si="26"/>
        <v>3280</v>
      </c>
      <c r="I31" s="14">
        <f t="shared" si="26"/>
        <v>2301356</v>
      </c>
      <c r="J31" s="14">
        <f t="shared" si="26"/>
        <v>6947141</v>
      </c>
      <c r="K31" s="14">
        <f aca="true" t="shared" si="27" ref="K31:P31">SUM(K32,K39,K41,K45,K43,K54)</f>
        <v>95130</v>
      </c>
      <c r="L31" s="14">
        <f t="shared" si="27"/>
        <v>15932</v>
      </c>
      <c r="M31" s="14">
        <f t="shared" si="27"/>
        <v>2396486</v>
      </c>
      <c r="N31" s="14">
        <f t="shared" si="27"/>
        <v>6963073</v>
      </c>
      <c r="O31" s="14">
        <f t="shared" si="27"/>
        <v>204540</v>
      </c>
      <c r="P31" s="14">
        <f t="shared" si="27"/>
        <v>417780</v>
      </c>
      <c r="Q31" s="14">
        <f aca="true" t="shared" si="28" ref="Q31:V31">SUM(Q32,Q39,Q41,Q45,Q43,Q54,Q52)</f>
        <v>2601026</v>
      </c>
      <c r="R31" s="14">
        <f t="shared" si="28"/>
        <v>7380853</v>
      </c>
      <c r="S31" s="14">
        <f t="shared" si="28"/>
        <v>218871</v>
      </c>
      <c r="T31" s="14">
        <f t="shared" si="28"/>
        <v>20244</v>
      </c>
      <c r="U31" s="14">
        <f t="shared" si="28"/>
        <v>2819897</v>
      </c>
      <c r="V31" s="14">
        <f t="shared" si="28"/>
        <v>7401097</v>
      </c>
      <c r="W31" s="14">
        <f>SUM(W32,W39,W41,W45,W43,W54,W52)</f>
        <v>0</v>
      </c>
      <c r="X31" s="14">
        <f>SUM(X32,X39,X41,X45,X43,X54,X52)</f>
        <v>18096</v>
      </c>
      <c r="Y31" s="14">
        <f>SUM(Y32,Y39,Y41,Y45,Y43,Y54,Y52)</f>
        <v>2819897</v>
      </c>
      <c r="Z31" s="14">
        <f>SUM(Z32,Z39,Z41,Z45,Z43,Z54,Z52)</f>
        <v>7419193</v>
      </c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</row>
    <row r="32" spans="1:215" s="5" customFormat="1" ht="54" customHeight="1">
      <c r="A32" s="40"/>
      <c r="B32" s="15">
        <v>85212</v>
      </c>
      <c r="C32" s="32"/>
      <c r="D32" s="31" t="s">
        <v>34</v>
      </c>
      <c r="E32" s="36">
        <f aca="true" t="shared" si="29" ref="E32:J32">SUM(E33:E38)</f>
        <v>0</v>
      </c>
      <c r="F32" s="36">
        <f t="shared" si="29"/>
        <v>6927793</v>
      </c>
      <c r="G32" s="36">
        <f t="shared" si="29"/>
        <v>0</v>
      </c>
      <c r="H32" s="36">
        <f t="shared" si="29"/>
        <v>0</v>
      </c>
      <c r="I32" s="36">
        <f t="shared" si="29"/>
        <v>0</v>
      </c>
      <c r="J32" s="36">
        <f t="shared" si="29"/>
        <v>6927793</v>
      </c>
      <c r="K32" s="36">
        <f aca="true" t="shared" si="30" ref="K32:R32">SUM(K33:K38)</f>
        <v>0</v>
      </c>
      <c r="L32" s="36">
        <f t="shared" si="30"/>
        <v>0</v>
      </c>
      <c r="M32" s="36">
        <f t="shared" si="30"/>
        <v>0</v>
      </c>
      <c r="N32" s="36">
        <f t="shared" si="30"/>
        <v>6927793</v>
      </c>
      <c r="O32" s="36">
        <f t="shared" si="30"/>
        <v>0</v>
      </c>
      <c r="P32" s="36">
        <f t="shared" si="30"/>
        <v>0</v>
      </c>
      <c r="Q32" s="36">
        <f t="shared" si="30"/>
        <v>0</v>
      </c>
      <c r="R32" s="36">
        <f t="shared" si="30"/>
        <v>6927793</v>
      </c>
      <c r="S32" s="36">
        <f aca="true" t="shared" si="31" ref="S32:Z32">SUM(S33:S38)</f>
        <v>0</v>
      </c>
      <c r="T32" s="36">
        <f t="shared" si="31"/>
        <v>0</v>
      </c>
      <c r="U32" s="36">
        <f t="shared" si="31"/>
        <v>0</v>
      </c>
      <c r="V32" s="36">
        <f t="shared" si="31"/>
        <v>6927793</v>
      </c>
      <c r="W32" s="36">
        <f t="shared" si="31"/>
        <v>0</v>
      </c>
      <c r="X32" s="36">
        <f t="shared" si="31"/>
        <v>0</v>
      </c>
      <c r="Y32" s="36">
        <f t="shared" si="31"/>
        <v>0</v>
      </c>
      <c r="Z32" s="36">
        <f t="shared" si="31"/>
        <v>6927793</v>
      </c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</row>
    <row r="33" spans="1:215" s="5" customFormat="1" ht="24" customHeight="1">
      <c r="A33" s="40"/>
      <c r="B33" s="15"/>
      <c r="C33" s="32">
        <v>3110</v>
      </c>
      <c r="D33" s="31" t="s">
        <v>14</v>
      </c>
      <c r="E33" s="27">
        <v>0</v>
      </c>
      <c r="F33" s="27">
        <v>6669960</v>
      </c>
      <c r="G33" s="27">
        <v>0</v>
      </c>
      <c r="H33" s="27">
        <v>0</v>
      </c>
      <c r="I33" s="27">
        <f aca="true" t="shared" si="32" ref="I33:J38">SUM(E33,G33)</f>
        <v>0</v>
      </c>
      <c r="J33" s="27">
        <f t="shared" si="32"/>
        <v>6669960</v>
      </c>
      <c r="K33" s="27">
        <v>0</v>
      </c>
      <c r="L33" s="27">
        <v>-60000</v>
      </c>
      <c r="M33" s="27">
        <f aca="true" t="shared" si="33" ref="M33:M38">SUM(I33,K33)</f>
        <v>0</v>
      </c>
      <c r="N33" s="27">
        <f aca="true" t="shared" si="34" ref="N33:N38">SUM(J33,L33)</f>
        <v>6609960</v>
      </c>
      <c r="O33" s="27"/>
      <c r="P33" s="27"/>
      <c r="Q33" s="27">
        <f aca="true" t="shared" si="35" ref="Q33:Q38">SUM(M33,O33)</f>
        <v>0</v>
      </c>
      <c r="R33" s="27">
        <f aca="true" t="shared" si="36" ref="R33:R38">SUM(N33,P33)</f>
        <v>6609960</v>
      </c>
      <c r="S33" s="27"/>
      <c r="T33" s="27"/>
      <c r="U33" s="27">
        <f aca="true" t="shared" si="37" ref="U33:U38">SUM(Q33,S33)</f>
        <v>0</v>
      </c>
      <c r="V33" s="27">
        <f aca="true" t="shared" si="38" ref="V33:V38">SUM(R33,T33)</f>
        <v>6609960</v>
      </c>
      <c r="W33" s="27"/>
      <c r="X33" s="27"/>
      <c r="Y33" s="27">
        <f aca="true" t="shared" si="39" ref="Y33:Y38">SUM(U33,W33)</f>
        <v>0</v>
      </c>
      <c r="Z33" s="27">
        <f aca="true" t="shared" si="40" ref="Z33:Z38">SUM(V33,X33)</f>
        <v>6609960</v>
      </c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</row>
    <row r="34" spans="1:215" s="5" customFormat="1" ht="24" customHeight="1">
      <c r="A34" s="40"/>
      <c r="B34" s="15"/>
      <c r="C34" s="15">
        <v>4010</v>
      </c>
      <c r="D34" s="3" t="s">
        <v>9</v>
      </c>
      <c r="E34" s="27">
        <v>0</v>
      </c>
      <c r="F34" s="27">
        <v>158033</v>
      </c>
      <c r="G34" s="27">
        <v>0</v>
      </c>
      <c r="H34" s="27">
        <v>0</v>
      </c>
      <c r="I34" s="27">
        <f t="shared" si="32"/>
        <v>0</v>
      </c>
      <c r="J34" s="27">
        <f t="shared" si="32"/>
        <v>158033</v>
      </c>
      <c r="K34" s="27">
        <v>0</v>
      </c>
      <c r="L34" s="27">
        <v>690</v>
      </c>
      <c r="M34" s="27">
        <f t="shared" si="33"/>
        <v>0</v>
      </c>
      <c r="N34" s="27">
        <f t="shared" si="34"/>
        <v>158723</v>
      </c>
      <c r="O34" s="27"/>
      <c r="P34" s="27"/>
      <c r="Q34" s="27">
        <f t="shared" si="35"/>
        <v>0</v>
      </c>
      <c r="R34" s="27">
        <f t="shared" si="36"/>
        <v>158723</v>
      </c>
      <c r="S34" s="27"/>
      <c r="T34" s="27"/>
      <c r="U34" s="27">
        <f t="shared" si="37"/>
        <v>0</v>
      </c>
      <c r="V34" s="27">
        <f t="shared" si="38"/>
        <v>158723</v>
      </c>
      <c r="W34" s="27"/>
      <c r="X34" s="27"/>
      <c r="Y34" s="27">
        <f t="shared" si="39"/>
        <v>0</v>
      </c>
      <c r="Z34" s="27">
        <f t="shared" si="40"/>
        <v>158723</v>
      </c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</row>
    <row r="35" spans="1:215" s="5" customFormat="1" ht="24" customHeight="1">
      <c r="A35" s="40"/>
      <c r="B35" s="15"/>
      <c r="C35" s="15">
        <v>4040</v>
      </c>
      <c r="D35" s="3" t="s">
        <v>10</v>
      </c>
      <c r="E35" s="27">
        <v>0</v>
      </c>
      <c r="F35" s="27">
        <v>14100</v>
      </c>
      <c r="G35" s="27">
        <v>0</v>
      </c>
      <c r="H35" s="27">
        <v>0</v>
      </c>
      <c r="I35" s="27">
        <f t="shared" si="32"/>
        <v>0</v>
      </c>
      <c r="J35" s="27">
        <f t="shared" si="32"/>
        <v>14100</v>
      </c>
      <c r="K35" s="27">
        <v>0</v>
      </c>
      <c r="L35" s="27">
        <v>-690</v>
      </c>
      <c r="M35" s="27">
        <f t="shared" si="33"/>
        <v>0</v>
      </c>
      <c r="N35" s="27">
        <f t="shared" si="34"/>
        <v>13410</v>
      </c>
      <c r="O35" s="27"/>
      <c r="P35" s="27"/>
      <c r="Q35" s="27">
        <f t="shared" si="35"/>
        <v>0</v>
      </c>
      <c r="R35" s="27">
        <f t="shared" si="36"/>
        <v>13410</v>
      </c>
      <c r="S35" s="27"/>
      <c r="T35" s="27"/>
      <c r="U35" s="27">
        <f t="shared" si="37"/>
        <v>0</v>
      </c>
      <c r="V35" s="27">
        <f t="shared" si="38"/>
        <v>13410</v>
      </c>
      <c r="W35" s="27"/>
      <c r="X35" s="27"/>
      <c r="Y35" s="27">
        <f t="shared" si="39"/>
        <v>0</v>
      </c>
      <c r="Z35" s="27">
        <f t="shared" si="40"/>
        <v>13410</v>
      </c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</row>
    <row r="36" spans="1:215" s="5" customFormat="1" ht="24" customHeight="1">
      <c r="A36" s="40"/>
      <c r="B36" s="15"/>
      <c r="C36" s="15">
        <v>4110</v>
      </c>
      <c r="D36" s="3" t="s">
        <v>11</v>
      </c>
      <c r="E36" s="27">
        <v>0</v>
      </c>
      <c r="F36" s="27">
        <v>76000</v>
      </c>
      <c r="G36" s="27">
        <v>0</v>
      </c>
      <c r="H36" s="27">
        <v>0</v>
      </c>
      <c r="I36" s="27">
        <f t="shared" si="32"/>
        <v>0</v>
      </c>
      <c r="J36" s="27">
        <f t="shared" si="32"/>
        <v>76000</v>
      </c>
      <c r="K36" s="27">
        <v>0</v>
      </c>
      <c r="L36" s="27">
        <v>60000</v>
      </c>
      <c r="M36" s="27">
        <f t="shared" si="33"/>
        <v>0</v>
      </c>
      <c r="N36" s="27">
        <f t="shared" si="34"/>
        <v>136000</v>
      </c>
      <c r="O36" s="27"/>
      <c r="P36" s="27"/>
      <c r="Q36" s="27">
        <f t="shared" si="35"/>
        <v>0</v>
      </c>
      <c r="R36" s="27">
        <f t="shared" si="36"/>
        <v>136000</v>
      </c>
      <c r="S36" s="27"/>
      <c r="T36" s="27"/>
      <c r="U36" s="27">
        <f t="shared" si="37"/>
        <v>0</v>
      </c>
      <c r="V36" s="27">
        <f t="shared" si="38"/>
        <v>136000</v>
      </c>
      <c r="W36" s="27"/>
      <c r="X36" s="27"/>
      <c r="Y36" s="27">
        <f t="shared" si="39"/>
        <v>0</v>
      </c>
      <c r="Z36" s="27">
        <f t="shared" si="40"/>
        <v>136000</v>
      </c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/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/>
      <c r="GB36" s="49"/>
      <c r="GC36" s="49"/>
      <c r="GD36" s="49"/>
      <c r="GE36" s="49"/>
      <c r="GF36" s="49"/>
      <c r="GG36" s="49"/>
      <c r="GH36" s="49"/>
      <c r="GI36" s="49"/>
      <c r="GJ36" s="49"/>
      <c r="GK36" s="49"/>
      <c r="GL36" s="49"/>
      <c r="GM36" s="49"/>
      <c r="GN36" s="49"/>
      <c r="GO36" s="49"/>
      <c r="GP36" s="49"/>
      <c r="GQ36" s="49"/>
      <c r="GR36" s="49"/>
      <c r="GS36" s="49"/>
      <c r="GT36" s="49"/>
      <c r="GU36" s="49"/>
      <c r="GV36" s="49"/>
      <c r="GW36" s="49"/>
      <c r="GX36" s="49"/>
      <c r="GY36" s="49"/>
      <c r="GZ36" s="49"/>
      <c r="HA36" s="49"/>
      <c r="HB36" s="49"/>
      <c r="HC36" s="49"/>
      <c r="HD36" s="49"/>
      <c r="HE36" s="49"/>
      <c r="HF36" s="49"/>
      <c r="HG36" s="49"/>
    </row>
    <row r="37" spans="1:215" s="5" customFormat="1" ht="24" customHeight="1">
      <c r="A37" s="40"/>
      <c r="B37" s="15"/>
      <c r="C37" s="15">
        <v>4120</v>
      </c>
      <c r="D37" s="3" t="s">
        <v>12</v>
      </c>
      <c r="E37" s="27">
        <v>0</v>
      </c>
      <c r="F37" s="27">
        <v>4200</v>
      </c>
      <c r="G37" s="27">
        <v>0</v>
      </c>
      <c r="H37" s="27">
        <v>0</v>
      </c>
      <c r="I37" s="27">
        <f t="shared" si="32"/>
        <v>0</v>
      </c>
      <c r="J37" s="27">
        <f t="shared" si="32"/>
        <v>4200</v>
      </c>
      <c r="K37" s="27">
        <v>0</v>
      </c>
      <c r="L37" s="27">
        <v>0</v>
      </c>
      <c r="M37" s="27">
        <f t="shared" si="33"/>
        <v>0</v>
      </c>
      <c r="N37" s="27">
        <f t="shared" si="34"/>
        <v>4200</v>
      </c>
      <c r="O37" s="27"/>
      <c r="P37" s="27"/>
      <c r="Q37" s="27">
        <f t="shared" si="35"/>
        <v>0</v>
      </c>
      <c r="R37" s="27">
        <f t="shared" si="36"/>
        <v>4200</v>
      </c>
      <c r="S37" s="27"/>
      <c r="T37" s="27"/>
      <c r="U37" s="27">
        <f t="shared" si="37"/>
        <v>0</v>
      </c>
      <c r="V37" s="27">
        <f t="shared" si="38"/>
        <v>4200</v>
      </c>
      <c r="W37" s="27"/>
      <c r="X37" s="27"/>
      <c r="Y37" s="27">
        <f t="shared" si="39"/>
        <v>0</v>
      </c>
      <c r="Z37" s="27">
        <f t="shared" si="40"/>
        <v>4200</v>
      </c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/>
      <c r="GM37" s="49"/>
      <c r="GN37" s="49"/>
      <c r="GO37" s="49"/>
      <c r="GP37" s="49"/>
      <c r="GQ37" s="49"/>
      <c r="GR37" s="49"/>
      <c r="GS37" s="49"/>
      <c r="GT37" s="49"/>
      <c r="GU37" s="49"/>
      <c r="GV37" s="49"/>
      <c r="GW37" s="49"/>
      <c r="GX37" s="49"/>
      <c r="GY37" s="49"/>
      <c r="GZ37" s="49"/>
      <c r="HA37" s="49"/>
      <c r="HB37" s="49"/>
      <c r="HC37" s="49"/>
      <c r="HD37" s="49"/>
      <c r="HE37" s="49"/>
      <c r="HF37" s="49"/>
      <c r="HG37" s="49"/>
    </row>
    <row r="38" spans="1:215" s="5" customFormat="1" ht="30" customHeight="1">
      <c r="A38" s="40"/>
      <c r="B38" s="15"/>
      <c r="C38" s="15">
        <v>4440</v>
      </c>
      <c r="D38" s="3" t="s">
        <v>13</v>
      </c>
      <c r="E38" s="27">
        <v>0</v>
      </c>
      <c r="F38" s="27">
        <v>5500</v>
      </c>
      <c r="G38" s="27">
        <v>0</v>
      </c>
      <c r="H38" s="27">
        <v>0</v>
      </c>
      <c r="I38" s="27">
        <f t="shared" si="32"/>
        <v>0</v>
      </c>
      <c r="J38" s="27">
        <f t="shared" si="32"/>
        <v>5500</v>
      </c>
      <c r="K38" s="27">
        <v>0</v>
      </c>
      <c r="L38" s="27">
        <v>0</v>
      </c>
      <c r="M38" s="27">
        <f t="shared" si="33"/>
        <v>0</v>
      </c>
      <c r="N38" s="27">
        <f t="shared" si="34"/>
        <v>5500</v>
      </c>
      <c r="O38" s="27"/>
      <c r="P38" s="27"/>
      <c r="Q38" s="27">
        <f t="shared" si="35"/>
        <v>0</v>
      </c>
      <c r="R38" s="27">
        <f t="shared" si="36"/>
        <v>5500</v>
      </c>
      <c r="S38" s="27"/>
      <c r="T38" s="27"/>
      <c r="U38" s="27">
        <f t="shared" si="37"/>
        <v>0</v>
      </c>
      <c r="V38" s="27">
        <f t="shared" si="38"/>
        <v>5500</v>
      </c>
      <c r="W38" s="27"/>
      <c r="X38" s="27"/>
      <c r="Y38" s="27">
        <f t="shared" si="39"/>
        <v>0</v>
      </c>
      <c r="Z38" s="27">
        <f t="shared" si="40"/>
        <v>5500</v>
      </c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/>
      <c r="FF38" s="49"/>
      <c r="FG38" s="49"/>
      <c r="FH38" s="49"/>
      <c r="FI38" s="49"/>
      <c r="FJ38" s="49"/>
      <c r="FK38" s="49"/>
      <c r="FL38" s="49"/>
      <c r="FM38" s="49"/>
      <c r="FN38" s="49"/>
      <c r="FO38" s="49"/>
      <c r="FP38" s="49"/>
      <c r="FQ38" s="49"/>
      <c r="FR38" s="49"/>
      <c r="FS38" s="49"/>
      <c r="FT38" s="49"/>
      <c r="FU38" s="49"/>
      <c r="FV38" s="49"/>
      <c r="FW38" s="49"/>
      <c r="FX38" s="49"/>
      <c r="FY38" s="49"/>
      <c r="FZ38" s="49"/>
      <c r="GA38" s="49"/>
      <c r="GB38" s="49"/>
      <c r="GC38" s="49"/>
      <c r="GD38" s="49"/>
      <c r="GE38" s="49"/>
      <c r="GF38" s="49"/>
      <c r="GG38" s="49"/>
      <c r="GH38" s="49"/>
      <c r="GI38" s="49"/>
      <c r="GJ38" s="49"/>
      <c r="GK38" s="49"/>
      <c r="GL38" s="49"/>
      <c r="GM38" s="49"/>
      <c r="GN38" s="49"/>
      <c r="GO38" s="49"/>
      <c r="GP38" s="49"/>
      <c r="GQ38" s="49"/>
      <c r="GR38" s="49"/>
      <c r="GS38" s="49"/>
      <c r="GT38" s="49"/>
      <c r="GU38" s="49"/>
      <c r="GV38" s="49"/>
      <c r="GW38" s="49"/>
      <c r="GX38" s="49"/>
      <c r="GY38" s="49"/>
      <c r="GZ38" s="49"/>
      <c r="HA38" s="49"/>
      <c r="HB38" s="49"/>
      <c r="HC38" s="49"/>
      <c r="HD38" s="49"/>
      <c r="HE38" s="49"/>
      <c r="HF38" s="49"/>
      <c r="HG38" s="49"/>
    </row>
    <row r="39" spans="1:215" s="5" customFormat="1" ht="56.25" customHeight="1">
      <c r="A39" s="28"/>
      <c r="B39" s="15">
        <v>85213</v>
      </c>
      <c r="C39" s="33"/>
      <c r="D39" s="31" t="s">
        <v>21</v>
      </c>
      <c r="E39" s="36">
        <f aca="true" t="shared" si="41" ref="E39:Z39">SUM(E40)</f>
        <v>34939</v>
      </c>
      <c r="F39" s="36">
        <f t="shared" si="41"/>
        <v>16068</v>
      </c>
      <c r="G39" s="36">
        <f t="shared" si="41"/>
        <v>0</v>
      </c>
      <c r="H39" s="36">
        <f t="shared" si="41"/>
        <v>0</v>
      </c>
      <c r="I39" s="36">
        <f t="shared" si="41"/>
        <v>34939</v>
      </c>
      <c r="J39" s="36">
        <f t="shared" si="41"/>
        <v>16068</v>
      </c>
      <c r="K39" s="36">
        <f t="shared" si="41"/>
        <v>0</v>
      </c>
      <c r="L39" s="36">
        <f t="shared" si="41"/>
        <v>9932</v>
      </c>
      <c r="M39" s="36">
        <f t="shared" si="41"/>
        <v>34939</v>
      </c>
      <c r="N39" s="36">
        <f t="shared" si="41"/>
        <v>26000</v>
      </c>
      <c r="O39" s="36">
        <f t="shared" si="41"/>
        <v>0</v>
      </c>
      <c r="P39" s="36">
        <f t="shared" si="41"/>
        <v>0</v>
      </c>
      <c r="Q39" s="36">
        <f t="shared" si="41"/>
        <v>34939</v>
      </c>
      <c r="R39" s="36">
        <f t="shared" si="41"/>
        <v>26000</v>
      </c>
      <c r="S39" s="36">
        <f t="shared" si="41"/>
        <v>2161</v>
      </c>
      <c r="T39" s="36">
        <f t="shared" si="41"/>
        <v>10000</v>
      </c>
      <c r="U39" s="36">
        <f t="shared" si="41"/>
        <v>37100</v>
      </c>
      <c r="V39" s="36">
        <f t="shared" si="41"/>
        <v>36000</v>
      </c>
      <c r="W39" s="36">
        <f t="shared" si="41"/>
        <v>0</v>
      </c>
      <c r="X39" s="36">
        <f t="shared" si="41"/>
        <v>0</v>
      </c>
      <c r="Y39" s="36">
        <f t="shared" si="41"/>
        <v>37100</v>
      </c>
      <c r="Z39" s="36">
        <f t="shared" si="41"/>
        <v>36000</v>
      </c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49"/>
      <c r="FF39" s="49"/>
      <c r="FG39" s="49"/>
      <c r="FH39" s="49"/>
      <c r="FI39" s="49"/>
      <c r="FJ39" s="49"/>
      <c r="FK39" s="49"/>
      <c r="FL39" s="49"/>
      <c r="FM39" s="49"/>
      <c r="FN39" s="49"/>
      <c r="FO39" s="49"/>
      <c r="FP39" s="49"/>
      <c r="FQ39" s="49"/>
      <c r="FR39" s="49"/>
      <c r="FS39" s="49"/>
      <c r="FT39" s="49"/>
      <c r="FU39" s="49"/>
      <c r="FV39" s="49"/>
      <c r="FW39" s="49"/>
      <c r="FX39" s="49"/>
      <c r="FY39" s="49"/>
      <c r="FZ39" s="49"/>
      <c r="GA39" s="49"/>
      <c r="GB39" s="49"/>
      <c r="GC39" s="49"/>
      <c r="GD39" s="49"/>
      <c r="GE39" s="49"/>
      <c r="GF39" s="49"/>
      <c r="GG39" s="49"/>
      <c r="GH39" s="49"/>
      <c r="GI39" s="49"/>
      <c r="GJ39" s="49"/>
      <c r="GK39" s="49"/>
      <c r="GL39" s="49"/>
      <c r="GM39" s="49"/>
      <c r="GN39" s="49"/>
      <c r="GO39" s="49"/>
      <c r="GP39" s="49"/>
      <c r="GQ39" s="49"/>
      <c r="GR39" s="49"/>
      <c r="GS39" s="49"/>
      <c r="GT39" s="49"/>
      <c r="GU39" s="49"/>
      <c r="GV39" s="49"/>
      <c r="GW39" s="49"/>
      <c r="GX39" s="49"/>
      <c r="GY39" s="49"/>
      <c r="GZ39" s="49"/>
      <c r="HA39" s="49"/>
      <c r="HB39" s="49"/>
      <c r="HC39" s="49"/>
      <c r="HD39" s="49"/>
      <c r="HE39" s="49"/>
      <c r="HF39" s="49"/>
      <c r="HG39" s="49"/>
    </row>
    <row r="40" spans="1:215" s="5" customFormat="1" ht="21.75" customHeight="1">
      <c r="A40" s="28"/>
      <c r="B40" s="15"/>
      <c r="C40" s="33">
        <v>4130</v>
      </c>
      <c r="D40" s="31" t="s">
        <v>15</v>
      </c>
      <c r="E40" s="36">
        <v>34939</v>
      </c>
      <c r="F40" s="36">
        <v>16068</v>
      </c>
      <c r="G40" s="36">
        <v>0</v>
      </c>
      <c r="H40" s="36">
        <v>0</v>
      </c>
      <c r="I40" s="36">
        <f>SUM(E40,G40)</f>
        <v>34939</v>
      </c>
      <c r="J40" s="36">
        <f>SUM(F40,H40)</f>
        <v>16068</v>
      </c>
      <c r="K40" s="36">
        <v>0</v>
      </c>
      <c r="L40" s="36">
        <v>9932</v>
      </c>
      <c r="M40" s="36">
        <f>SUM(I40,K40)</f>
        <v>34939</v>
      </c>
      <c r="N40" s="36">
        <f>SUM(J40,L40)</f>
        <v>26000</v>
      </c>
      <c r="O40" s="36"/>
      <c r="P40" s="36"/>
      <c r="Q40" s="36">
        <f>SUM(M40,O40)</f>
        <v>34939</v>
      </c>
      <c r="R40" s="36">
        <f>SUM(N40,P40)</f>
        <v>26000</v>
      </c>
      <c r="S40" s="36">
        <v>2161</v>
      </c>
      <c r="T40" s="36">
        <v>10000</v>
      </c>
      <c r="U40" s="36">
        <f>SUM(Q40,S40)</f>
        <v>37100</v>
      </c>
      <c r="V40" s="36">
        <f>SUM(R40,T40)</f>
        <v>36000</v>
      </c>
      <c r="W40" s="36"/>
      <c r="X40" s="36"/>
      <c r="Y40" s="36">
        <f>SUM(U40,W40)</f>
        <v>37100</v>
      </c>
      <c r="Z40" s="36">
        <f>SUM(V40,X40)</f>
        <v>36000</v>
      </c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/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/>
      <c r="EJ40" s="49"/>
      <c r="EK40" s="49"/>
      <c r="EL40" s="49"/>
      <c r="EM40" s="49"/>
      <c r="EN40" s="49"/>
      <c r="EO40" s="49"/>
      <c r="EP40" s="49"/>
      <c r="EQ40" s="49"/>
      <c r="ER40" s="49"/>
      <c r="ES40" s="49"/>
      <c r="ET40" s="49"/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49"/>
      <c r="FF40" s="49"/>
      <c r="FG40" s="49"/>
      <c r="FH40" s="49"/>
      <c r="FI40" s="49"/>
      <c r="FJ40" s="49"/>
      <c r="FK40" s="49"/>
      <c r="FL40" s="49"/>
      <c r="FM40" s="49"/>
      <c r="FN40" s="49"/>
      <c r="FO40" s="49"/>
      <c r="FP40" s="49"/>
      <c r="FQ40" s="49"/>
      <c r="FR40" s="49"/>
      <c r="FS40" s="49"/>
      <c r="FT40" s="49"/>
      <c r="FU40" s="49"/>
      <c r="FV40" s="49"/>
      <c r="FW40" s="49"/>
      <c r="FX40" s="49"/>
      <c r="FY40" s="49"/>
      <c r="FZ40" s="49"/>
      <c r="GA40" s="49"/>
      <c r="GB40" s="49"/>
      <c r="GC40" s="49"/>
      <c r="GD40" s="49"/>
      <c r="GE40" s="49"/>
      <c r="GF40" s="49"/>
      <c r="GG40" s="49"/>
      <c r="GH40" s="49"/>
      <c r="GI40" s="49"/>
      <c r="GJ40" s="49"/>
      <c r="GK40" s="49"/>
      <c r="GL40" s="49"/>
      <c r="GM40" s="49"/>
      <c r="GN40" s="49"/>
      <c r="GO40" s="49"/>
      <c r="GP40" s="49"/>
      <c r="GQ40" s="49"/>
      <c r="GR40" s="49"/>
      <c r="GS40" s="49"/>
      <c r="GT40" s="49"/>
      <c r="GU40" s="49"/>
      <c r="GV40" s="49"/>
      <c r="GW40" s="49"/>
      <c r="GX40" s="49"/>
      <c r="GY40" s="49"/>
      <c r="GZ40" s="49"/>
      <c r="HA40" s="49"/>
      <c r="HB40" s="49"/>
      <c r="HC40" s="49"/>
      <c r="HD40" s="49"/>
      <c r="HE40" s="49"/>
      <c r="HF40" s="49"/>
      <c r="HG40" s="49"/>
    </row>
    <row r="41" spans="1:215" s="20" customFormat="1" ht="31.5" customHeight="1">
      <c r="A41" s="24"/>
      <c r="B41" s="24">
        <v>85214</v>
      </c>
      <c r="C41" s="25"/>
      <c r="D41" s="23" t="s">
        <v>23</v>
      </c>
      <c r="E41" s="38">
        <f aca="true" t="shared" si="42" ref="E41:Z41">SUM(E42:E42)</f>
        <v>758470</v>
      </c>
      <c r="F41" s="38">
        <f t="shared" si="42"/>
        <v>0</v>
      </c>
      <c r="G41" s="38">
        <f t="shared" si="42"/>
        <v>0</v>
      </c>
      <c r="H41" s="38">
        <f t="shared" si="42"/>
        <v>0</v>
      </c>
      <c r="I41" s="38">
        <f t="shared" si="42"/>
        <v>758470</v>
      </c>
      <c r="J41" s="38">
        <f t="shared" si="42"/>
        <v>0</v>
      </c>
      <c r="K41" s="38">
        <f t="shared" si="42"/>
        <v>0</v>
      </c>
      <c r="L41" s="38">
        <f t="shared" si="42"/>
        <v>0</v>
      </c>
      <c r="M41" s="38">
        <f t="shared" si="42"/>
        <v>758470</v>
      </c>
      <c r="N41" s="38">
        <f t="shared" si="42"/>
        <v>0</v>
      </c>
      <c r="O41" s="38">
        <f t="shared" si="42"/>
        <v>184000</v>
      </c>
      <c r="P41" s="38">
        <f t="shared" si="42"/>
        <v>0</v>
      </c>
      <c r="Q41" s="38">
        <f t="shared" si="42"/>
        <v>942470</v>
      </c>
      <c r="R41" s="38">
        <f t="shared" si="42"/>
        <v>0</v>
      </c>
      <c r="S41" s="38">
        <f t="shared" si="42"/>
        <v>50000</v>
      </c>
      <c r="T41" s="38">
        <f t="shared" si="42"/>
        <v>0</v>
      </c>
      <c r="U41" s="38">
        <f t="shared" si="42"/>
        <v>992470</v>
      </c>
      <c r="V41" s="38">
        <f t="shared" si="42"/>
        <v>0</v>
      </c>
      <c r="W41" s="38">
        <f t="shared" si="42"/>
        <v>0</v>
      </c>
      <c r="X41" s="38">
        <f t="shared" si="42"/>
        <v>0</v>
      </c>
      <c r="Y41" s="38">
        <f t="shared" si="42"/>
        <v>992470</v>
      </c>
      <c r="Z41" s="38">
        <f t="shared" si="42"/>
        <v>0</v>
      </c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49"/>
      <c r="DV41" s="49"/>
      <c r="DW41" s="49"/>
      <c r="DX41" s="49"/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/>
      <c r="EJ41" s="49"/>
      <c r="EK41" s="49"/>
      <c r="EL41" s="49"/>
      <c r="EM41" s="49"/>
      <c r="EN41" s="49"/>
      <c r="EO41" s="49"/>
      <c r="EP41" s="49"/>
      <c r="EQ41" s="49"/>
      <c r="ER41" s="49"/>
      <c r="ES41" s="49"/>
      <c r="ET41" s="49"/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49"/>
      <c r="FF41" s="49"/>
      <c r="FG41" s="49"/>
      <c r="FH41" s="49"/>
      <c r="FI41" s="49"/>
      <c r="FJ41" s="49"/>
      <c r="FK41" s="49"/>
      <c r="FL41" s="49"/>
      <c r="FM41" s="49"/>
      <c r="FN41" s="49"/>
      <c r="FO41" s="49"/>
      <c r="FP41" s="49"/>
      <c r="FQ41" s="49"/>
      <c r="FR41" s="49"/>
      <c r="FS41" s="49"/>
      <c r="FT41" s="49"/>
      <c r="FU41" s="49"/>
      <c r="FV41" s="49"/>
      <c r="FW41" s="49"/>
      <c r="FX41" s="49"/>
      <c r="FY41" s="49"/>
      <c r="FZ41" s="49"/>
      <c r="GA41" s="49"/>
      <c r="GB41" s="49"/>
      <c r="GC41" s="49"/>
      <c r="GD41" s="49"/>
      <c r="GE41" s="49"/>
      <c r="GF41" s="49"/>
      <c r="GG41" s="49"/>
      <c r="GH41" s="49"/>
      <c r="GI41" s="49"/>
      <c r="GJ41" s="49"/>
      <c r="GK41" s="49"/>
      <c r="GL41" s="49"/>
      <c r="GM41" s="49"/>
      <c r="GN41" s="49"/>
      <c r="GO41" s="49"/>
      <c r="GP41" s="49"/>
      <c r="GQ41" s="49"/>
      <c r="GR41" s="49"/>
      <c r="GS41" s="49"/>
      <c r="GT41" s="49"/>
      <c r="GU41" s="49"/>
      <c r="GV41" s="49"/>
      <c r="GW41" s="49"/>
      <c r="GX41" s="49"/>
      <c r="GY41" s="49"/>
      <c r="GZ41" s="49"/>
      <c r="HA41" s="49"/>
      <c r="HB41" s="49"/>
      <c r="HC41" s="49"/>
      <c r="HD41" s="49"/>
      <c r="HE41" s="49"/>
      <c r="HF41" s="49"/>
      <c r="HG41" s="49"/>
    </row>
    <row r="42" spans="1:215" s="20" customFormat="1" ht="21.75" customHeight="1">
      <c r="A42" s="24"/>
      <c r="B42" s="34"/>
      <c r="C42" s="25">
        <v>3110</v>
      </c>
      <c r="D42" s="23" t="s">
        <v>14</v>
      </c>
      <c r="E42" s="38">
        <v>758470</v>
      </c>
      <c r="F42" s="38">
        <v>0</v>
      </c>
      <c r="G42" s="38">
        <v>0</v>
      </c>
      <c r="H42" s="38">
        <v>0</v>
      </c>
      <c r="I42" s="38">
        <f>SUM(E42,G42)</f>
        <v>758470</v>
      </c>
      <c r="J42" s="38">
        <f>SUM(F42,H42)</f>
        <v>0</v>
      </c>
      <c r="K42" s="38">
        <v>0</v>
      </c>
      <c r="L42" s="38">
        <v>0</v>
      </c>
      <c r="M42" s="38">
        <f>SUM(I42,K42)</f>
        <v>758470</v>
      </c>
      <c r="N42" s="38">
        <f>SUM(J42,L42)</f>
        <v>0</v>
      </c>
      <c r="O42" s="38">
        <v>184000</v>
      </c>
      <c r="P42" s="38"/>
      <c r="Q42" s="38">
        <f>SUM(M42,O42)</f>
        <v>942470</v>
      </c>
      <c r="R42" s="38">
        <f>SUM(N42,P42)</f>
        <v>0</v>
      </c>
      <c r="S42" s="38">
        <v>50000</v>
      </c>
      <c r="T42" s="38"/>
      <c r="U42" s="38">
        <f>SUM(Q42,S42)</f>
        <v>992470</v>
      </c>
      <c r="V42" s="38">
        <f>SUM(R42,T42)</f>
        <v>0</v>
      </c>
      <c r="W42" s="38"/>
      <c r="X42" s="38"/>
      <c r="Y42" s="38">
        <f>SUM(U42,W42)</f>
        <v>992470</v>
      </c>
      <c r="Z42" s="38">
        <f>SUM(V42,X42)</f>
        <v>0</v>
      </c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  <c r="DP42" s="49"/>
      <c r="DQ42" s="49"/>
      <c r="DR42" s="49"/>
      <c r="DS42" s="49"/>
      <c r="DT42" s="49"/>
      <c r="DU42" s="49"/>
      <c r="DV42" s="49"/>
      <c r="DW42" s="49"/>
      <c r="DX42" s="49"/>
      <c r="DY42" s="49"/>
      <c r="DZ42" s="49"/>
      <c r="EA42" s="49"/>
      <c r="EB42" s="49"/>
      <c r="EC42" s="49"/>
      <c r="ED42" s="49"/>
      <c r="EE42" s="49"/>
      <c r="EF42" s="49"/>
      <c r="EG42" s="49"/>
      <c r="EH42" s="49"/>
      <c r="EI42" s="49"/>
      <c r="EJ42" s="49"/>
      <c r="EK42" s="49"/>
      <c r="EL42" s="49"/>
      <c r="EM42" s="49"/>
      <c r="EN42" s="49"/>
      <c r="EO42" s="49"/>
      <c r="EP42" s="49"/>
      <c r="EQ42" s="49"/>
      <c r="ER42" s="49"/>
      <c r="ES42" s="49"/>
      <c r="ET42" s="49"/>
      <c r="EU42" s="49"/>
      <c r="EV42" s="49"/>
      <c r="EW42" s="49"/>
      <c r="EX42" s="49"/>
      <c r="EY42" s="49"/>
      <c r="EZ42" s="49"/>
      <c r="FA42" s="49"/>
      <c r="FB42" s="49"/>
      <c r="FC42" s="49"/>
      <c r="FD42" s="49"/>
      <c r="FE42" s="49"/>
      <c r="FF42" s="49"/>
      <c r="FG42" s="49"/>
      <c r="FH42" s="49"/>
      <c r="FI42" s="49"/>
      <c r="FJ42" s="49"/>
      <c r="FK42" s="49"/>
      <c r="FL42" s="49"/>
      <c r="FM42" s="49"/>
      <c r="FN42" s="49"/>
      <c r="FO42" s="49"/>
      <c r="FP42" s="49"/>
      <c r="FQ42" s="49"/>
      <c r="FR42" s="49"/>
      <c r="FS42" s="49"/>
      <c r="FT42" s="49"/>
      <c r="FU42" s="49"/>
      <c r="FV42" s="49"/>
      <c r="FW42" s="49"/>
      <c r="FX42" s="49"/>
      <c r="FY42" s="49"/>
      <c r="FZ42" s="49"/>
      <c r="GA42" s="49"/>
      <c r="GB42" s="49"/>
      <c r="GC42" s="49"/>
      <c r="GD42" s="49"/>
      <c r="GE42" s="49"/>
      <c r="GF42" s="49"/>
      <c r="GG42" s="49"/>
      <c r="GH42" s="49"/>
      <c r="GI42" s="49"/>
      <c r="GJ42" s="49"/>
      <c r="GK42" s="49"/>
      <c r="GL42" s="49"/>
      <c r="GM42" s="49"/>
      <c r="GN42" s="49"/>
      <c r="GO42" s="49"/>
      <c r="GP42" s="49"/>
      <c r="GQ42" s="49"/>
      <c r="GR42" s="49"/>
      <c r="GS42" s="49"/>
      <c r="GT42" s="49"/>
      <c r="GU42" s="49"/>
      <c r="GV42" s="49"/>
      <c r="GW42" s="49"/>
      <c r="GX42" s="49"/>
      <c r="GY42" s="49"/>
      <c r="GZ42" s="49"/>
      <c r="HA42" s="49"/>
      <c r="HB42" s="49"/>
      <c r="HC42" s="49"/>
      <c r="HD42" s="49"/>
      <c r="HE42" s="49"/>
      <c r="HF42" s="49"/>
      <c r="HG42" s="49"/>
    </row>
    <row r="43" spans="1:215" s="20" customFormat="1" ht="21.75" customHeight="1">
      <c r="A43" s="24"/>
      <c r="B43" s="34">
        <v>85216</v>
      </c>
      <c r="C43" s="34"/>
      <c r="D43" s="31" t="s">
        <v>30</v>
      </c>
      <c r="E43" s="38">
        <f aca="true" t="shared" si="43" ref="E43:Z43">SUM(E44)</f>
        <v>384000</v>
      </c>
      <c r="F43" s="38">
        <f t="shared" si="43"/>
        <v>0</v>
      </c>
      <c r="G43" s="38">
        <f t="shared" si="43"/>
        <v>0</v>
      </c>
      <c r="H43" s="38">
        <f t="shared" si="43"/>
        <v>0</v>
      </c>
      <c r="I43" s="38">
        <f t="shared" si="43"/>
        <v>384000</v>
      </c>
      <c r="J43" s="38">
        <f t="shared" si="43"/>
        <v>0</v>
      </c>
      <c r="K43" s="38">
        <f t="shared" si="43"/>
        <v>0</v>
      </c>
      <c r="L43" s="38">
        <f t="shared" si="43"/>
        <v>0</v>
      </c>
      <c r="M43" s="38">
        <f t="shared" si="43"/>
        <v>384000</v>
      </c>
      <c r="N43" s="38">
        <f t="shared" si="43"/>
        <v>0</v>
      </c>
      <c r="O43" s="38">
        <f t="shared" si="43"/>
        <v>20540</v>
      </c>
      <c r="P43" s="38">
        <f t="shared" si="43"/>
        <v>0</v>
      </c>
      <c r="Q43" s="38">
        <f t="shared" si="43"/>
        <v>404540</v>
      </c>
      <c r="R43" s="38">
        <f t="shared" si="43"/>
        <v>0</v>
      </c>
      <c r="S43" s="38">
        <f t="shared" si="43"/>
        <v>25060</v>
      </c>
      <c r="T43" s="38">
        <f t="shared" si="43"/>
        <v>0</v>
      </c>
      <c r="U43" s="38">
        <f t="shared" si="43"/>
        <v>429600</v>
      </c>
      <c r="V43" s="38">
        <f t="shared" si="43"/>
        <v>0</v>
      </c>
      <c r="W43" s="38">
        <f t="shared" si="43"/>
        <v>0</v>
      </c>
      <c r="X43" s="38">
        <f t="shared" si="43"/>
        <v>0</v>
      </c>
      <c r="Y43" s="38">
        <f t="shared" si="43"/>
        <v>429600</v>
      </c>
      <c r="Z43" s="38">
        <f t="shared" si="43"/>
        <v>0</v>
      </c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/>
      <c r="DN43" s="49"/>
      <c r="DO43" s="49"/>
      <c r="DP43" s="49"/>
      <c r="DQ43" s="49"/>
      <c r="DR43" s="49"/>
      <c r="DS43" s="49"/>
      <c r="DT43" s="49"/>
      <c r="DU43" s="49"/>
      <c r="DV43" s="49"/>
      <c r="DW43" s="49"/>
      <c r="DX43" s="49"/>
      <c r="DY43" s="49"/>
      <c r="DZ43" s="49"/>
      <c r="EA43" s="49"/>
      <c r="EB43" s="49"/>
      <c r="EC43" s="49"/>
      <c r="ED43" s="49"/>
      <c r="EE43" s="49"/>
      <c r="EF43" s="49"/>
      <c r="EG43" s="49"/>
      <c r="EH43" s="49"/>
      <c r="EI43" s="49"/>
      <c r="EJ43" s="49"/>
      <c r="EK43" s="49"/>
      <c r="EL43" s="49"/>
      <c r="EM43" s="49"/>
      <c r="EN43" s="49"/>
      <c r="EO43" s="49"/>
      <c r="EP43" s="49"/>
      <c r="EQ43" s="49"/>
      <c r="ER43" s="49"/>
      <c r="ES43" s="49"/>
      <c r="ET43" s="49"/>
      <c r="EU43" s="49"/>
      <c r="EV43" s="49"/>
      <c r="EW43" s="49"/>
      <c r="EX43" s="49"/>
      <c r="EY43" s="49"/>
      <c r="EZ43" s="49"/>
      <c r="FA43" s="49"/>
      <c r="FB43" s="49"/>
      <c r="FC43" s="49"/>
      <c r="FD43" s="49"/>
      <c r="FE43" s="49"/>
      <c r="FF43" s="49"/>
      <c r="FG43" s="49"/>
      <c r="FH43" s="49"/>
      <c r="FI43" s="49"/>
      <c r="FJ43" s="49"/>
      <c r="FK43" s="49"/>
      <c r="FL43" s="49"/>
      <c r="FM43" s="49"/>
      <c r="FN43" s="49"/>
      <c r="FO43" s="49"/>
      <c r="FP43" s="49"/>
      <c r="FQ43" s="49"/>
      <c r="FR43" s="49"/>
      <c r="FS43" s="49"/>
      <c r="FT43" s="49"/>
      <c r="FU43" s="49"/>
      <c r="FV43" s="49"/>
      <c r="FW43" s="49"/>
      <c r="FX43" s="49"/>
      <c r="FY43" s="49"/>
      <c r="FZ43" s="49"/>
      <c r="GA43" s="49"/>
      <c r="GB43" s="49"/>
      <c r="GC43" s="49"/>
      <c r="GD43" s="49"/>
      <c r="GE43" s="49"/>
      <c r="GF43" s="49"/>
      <c r="GG43" s="49"/>
      <c r="GH43" s="49"/>
      <c r="GI43" s="49"/>
      <c r="GJ43" s="49"/>
      <c r="GK43" s="49"/>
      <c r="GL43" s="49"/>
      <c r="GM43" s="49"/>
      <c r="GN43" s="49"/>
      <c r="GO43" s="49"/>
      <c r="GP43" s="49"/>
      <c r="GQ43" s="49"/>
      <c r="GR43" s="49"/>
      <c r="GS43" s="49"/>
      <c r="GT43" s="49"/>
      <c r="GU43" s="49"/>
      <c r="GV43" s="49"/>
      <c r="GW43" s="49"/>
      <c r="GX43" s="49"/>
      <c r="GY43" s="49"/>
      <c r="GZ43" s="49"/>
      <c r="HA43" s="49"/>
      <c r="HB43" s="49"/>
      <c r="HC43" s="49"/>
      <c r="HD43" s="49"/>
      <c r="HE43" s="49"/>
      <c r="HF43" s="49"/>
      <c r="HG43" s="49"/>
    </row>
    <row r="44" spans="1:215" s="20" customFormat="1" ht="21.75" customHeight="1">
      <c r="A44" s="24"/>
      <c r="B44" s="34"/>
      <c r="C44" s="34">
        <v>3110</v>
      </c>
      <c r="D44" s="23" t="s">
        <v>14</v>
      </c>
      <c r="E44" s="38">
        <v>384000</v>
      </c>
      <c r="F44" s="38">
        <v>0</v>
      </c>
      <c r="G44" s="38">
        <v>0</v>
      </c>
      <c r="H44" s="38">
        <v>0</v>
      </c>
      <c r="I44" s="38">
        <f>SUM(E44,G44)</f>
        <v>384000</v>
      </c>
      <c r="J44" s="38">
        <f>SUM(F44,H44)</f>
        <v>0</v>
      </c>
      <c r="K44" s="38">
        <v>0</v>
      </c>
      <c r="L44" s="38">
        <v>0</v>
      </c>
      <c r="M44" s="38">
        <f>SUM(I44,K44)</f>
        <v>384000</v>
      </c>
      <c r="N44" s="38">
        <f>SUM(J44,L44)</f>
        <v>0</v>
      </c>
      <c r="O44" s="38">
        <v>20540</v>
      </c>
      <c r="P44" s="38"/>
      <c r="Q44" s="38">
        <f>SUM(M44,O44)</f>
        <v>404540</v>
      </c>
      <c r="R44" s="38">
        <f>SUM(N44,P44)</f>
        <v>0</v>
      </c>
      <c r="S44" s="38">
        <v>25060</v>
      </c>
      <c r="T44" s="38"/>
      <c r="U44" s="38">
        <f>SUM(Q44,S44)</f>
        <v>429600</v>
      </c>
      <c r="V44" s="38">
        <f>SUM(R44,T44)</f>
        <v>0</v>
      </c>
      <c r="W44" s="38"/>
      <c r="X44" s="38"/>
      <c r="Y44" s="38">
        <f>SUM(U44,W44)</f>
        <v>429600</v>
      </c>
      <c r="Z44" s="38">
        <f>SUM(V44,X44)</f>
        <v>0</v>
      </c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/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/>
      <c r="EJ44" s="49"/>
      <c r="EK44" s="49"/>
      <c r="EL44" s="49"/>
      <c r="EM44" s="49"/>
      <c r="EN44" s="49"/>
      <c r="EO44" s="49"/>
      <c r="EP44" s="49"/>
      <c r="EQ44" s="49"/>
      <c r="ER44" s="49"/>
      <c r="ES44" s="49"/>
      <c r="ET44" s="49"/>
      <c r="EU44" s="49"/>
      <c r="EV44" s="49"/>
      <c r="EW44" s="49"/>
      <c r="EX44" s="49"/>
      <c r="EY44" s="49"/>
      <c r="EZ44" s="49"/>
      <c r="FA44" s="49"/>
      <c r="FB44" s="49"/>
      <c r="FC44" s="49"/>
      <c r="FD44" s="49"/>
      <c r="FE44" s="49"/>
      <c r="FF44" s="49"/>
      <c r="FG44" s="49"/>
      <c r="FH44" s="49"/>
      <c r="FI44" s="49"/>
      <c r="FJ44" s="49"/>
      <c r="FK44" s="49"/>
      <c r="FL44" s="49"/>
      <c r="FM44" s="49"/>
      <c r="FN44" s="49"/>
      <c r="FO44" s="49"/>
      <c r="FP44" s="49"/>
      <c r="FQ44" s="49"/>
      <c r="FR44" s="49"/>
      <c r="FS44" s="49"/>
      <c r="FT44" s="49"/>
      <c r="FU44" s="49"/>
      <c r="FV44" s="49"/>
      <c r="FW44" s="49"/>
      <c r="FX44" s="49"/>
      <c r="FY44" s="49"/>
      <c r="FZ44" s="49"/>
      <c r="GA44" s="49"/>
      <c r="GB44" s="49"/>
      <c r="GC44" s="49"/>
      <c r="GD44" s="49"/>
      <c r="GE44" s="49"/>
      <c r="GF44" s="49"/>
      <c r="GG44" s="49"/>
      <c r="GH44" s="49"/>
      <c r="GI44" s="49"/>
      <c r="GJ44" s="49"/>
      <c r="GK44" s="49"/>
      <c r="GL44" s="49"/>
      <c r="GM44" s="49"/>
      <c r="GN44" s="49"/>
      <c r="GO44" s="49"/>
      <c r="GP44" s="49"/>
      <c r="GQ44" s="49"/>
      <c r="GR44" s="49"/>
      <c r="GS44" s="49"/>
      <c r="GT44" s="49"/>
      <c r="GU44" s="49"/>
      <c r="GV44" s="49"/>
      <c r="GW44" s="49"/>
      <c r="GX44" s="49"/>
      <c r="GY44" s="49"/>
      <c r="GZ44" s="49"/>
      <c r="HA44" s="49"/>
      <c r="HB44" s="49"/>
      <c r="HC44" s="49"/>
      <c r="HD44" s="49"/>
      <c r="HE44" s="49"/>
      <c r="HF44" s="49"/>
      <c r="HG44" s="49"/>
    </row>
    <row r="45" spans="1:215" s="20" customFormat="1" ht="21.75" customHeight="1">
      <c r="A45" s="24"/>
      <c r="B45" s="34">
        <v>85219</v>
      </c>
      <c r="C45" s="34"/>
      <c r="D45" s="31" t="s">
        <v>7</v>
      </c>
      <c r="E45" s="38">
        <f aca="true" t="shared" si="44" ref="E45:J45">SUM(E46:E51)</f>
        <v>530647</v>
      </c>
      <c r="F45" s="38">
        <f t="shared" si="44"/>
        <v>0</v>
      </c>
      <c r="G45" s="38">
        <f t="shared" si="44"/>
        <v>0</v>
      </c>
      <c r="H45" s="38">
        <f t="shared" si="44"/>
        <v>3280</v>
      </c>
      <c r="I45" s="38">
        <f t="shared" si="44"/>
        <v>530647</v>
      </c>
      <c r="J45" s="38">
        <f t="shared" si="44"/>
        <v>3280</v>
      </c>
      <c r="K45" s="38">
        <f aca="true" t="shared" si="45" ref="K45:R45">SUM(K46:K51)</f>
        <v>0</v>
      </c>
      <c r="L45" s="38">
        <f t="shared" si="45"/>
        <v>6000</v>
      </c>
      <c r="M45" s="38">
        <f t="shared" si="45"/>
        <v>530647</v>
      </c>
      <c r="N45" s="38">
        <f t="shared" si="45"/>
        <v>9280</v>
      </c>
      <c r="O45" s="38">
        <f t="shared" si="45"/>
        <v>0</v>
      </c>
      <c r="P45" s="38">
        <f t="shared" si="45"/>
        <v>3000</v>
      </c>
      <c r="Q45" s="38">
        <f t="shared" si="45"/>
        <v>530647</v>
      </c>
      <c r="R45" s="38">
        <f t="shared" si="45"/>
        <v>12280</v>
      </c>
      <c r="S45" s="38">
        <f aca="true" t="shared" si="46" ref="S45:Z45">SUM(S46:S51)</f>
        <v>18000</v>
      </c>
      <c r="T45" s="38">
        <f t="shared" si="46"/>
        <v>2744</v>
      </c>
      <c r="U45" s="38">
        <f t="shared" si="46"/>
        <v>548647</v>
      </c>
      <c r="V45" s="38">
        <f t="shared" si="46"/>
        <v>15024</v>
      </c>
      <c r="W45" s="38">
        <f t="shared" si="46"/>
        <v>0</v>
      </c>
      <c r="X45" s="38">
        <f t="shared" si="46"/>
        <v>0</v>
      </c>
      <c r="Y45" s="38">
        <f t="shared" si="46"/>
        <v>548647</v>
      </c>
      <c r="Z45" s="38">
        <f t="shared" si="46"/>
        <v>15024</v>
      </c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49"/>
      <c r="DT45" s="49"/>
      <c r="DU45" s="49"/>
      <c r="DV45" s="49"/>
      <c r="DW45" s="49"/>
      <c r="DX45" s="49"/>
      <c r="DY45" s="49"/>
      <c r="DZ45" s="49"/>
      <c r="EA45" s="49"/>
      <c r="EB45" s="49"/>
      <c r="EC45" s="49"/>
      <c r="ED45" s="49"/>
      <c r="EE45" s="49"/>
      <c r="EF45" s="49"/>
      <c r="EG45" s="49"/>
      <c r="EH45" s="49"/>
      <c r="EI45" s="49"/>
      <c r="EJ45" s="49"/>
      <c r="EK45" s="49"/>
      <c r="EL45" s="49"/>
      <c r="EM45" s="49"/>
      <c r="EN45" s="49"/>
      <c r="EO45" s="49"/>
      <c r="EP45" s="49"/>
      <c r="EQ45" s="49"/>
      <c r="ER45" s="49"/>
      <c r="ES45" s="49"/>
      <c r="ET45" s="49"/>
      <c r="EU45" s="49"/>
      <c r="EV45" s="49"/>
      <c r="EW45" s="49"/>
      <c r="EX45" s="49"/>
      <c r="EY45" s="49"/>
      <c r="EZ45" s="49"/>
      <c r="FA45" s="49"/>
      <c r="FB45" s="49"/>
      <c r="FC45" s="49"/>
      <c r="FD45" s="49"/>
      <c r="FE45" s="49"/>
      <c r="FF45" s="49"/>
      <c r="FG45" s="49"/>
      <c r="FH45" s="49"/>
      <c r="FI45" s="49"/>
      <c r="FJ45" s="49"/>
      <c r="FK45" s="49"/>
      <c r="FL45" s="49"/>
      <c r="FM45" s="49"/>
      <c r="FN45" s="49"/>
      <c r="FO45" s="49"/>
      <c r="FP45" s="49"/>
      <c r="FQ45" s="49"/>
      <c r="FR45" s="49"/>
      <c r="FS45" s="49"/>
      <c r="FT45" s="49"/>
      <c r="FU45" s="49"/>
      <c r="FV45" s="49"/>
      <c r="FW45" s="49"/>
      <c r="FX45" s="49"/>
      <c r="FY45" s="49"/>
      <c r="FZ45" s="49"/>
      <c r="GA45" s="49"/>
      <c r="GB45" s="49"/>
      <c r="GC45" s="49"/>
      <c r="GD45" s="49"/>
      <c r="GE45" s="49"/>
      <c r="GF45" s="49"/>
      <c r="GG45" s="49"/>
      <c r="GH45" s="49"/>
      <c r="GI45" s="49"/>
      <c r="GJ45" s="49"/>
      <c r="GK45" s="49"/>
      <c r="GL45" s="49"/>
      <c r="GM45" s="49"/>
      <c r="GN45" s="49"/>
      <c r="GO45" s="49"/>
      <c r="GP45" s="49"/>
      <c r="GQ45" s="49"/>
      <c r="GR45" s="49"/>
      <c r="GS45" s="49"/>
      <c r="GT45" s="49"/>
      <c r="GU45" s="49"/>
      <c r="GV45" s="49"/>
      <c r="GW45" s="49"/>
      <c r="GX45" s="49"/>
      <c r="GY45" s="49"/>
      <c r="GZ45" s="49"/>
      <c r="HA45" s="49"/>
      <c r="HB45" s="49"/>
      <c r="HC45" s="49"/>
      <c r="HD45" s="49"/>
      <c r="HE45" s="49"/>
      <c r="HF45" s="49"/>
      <c r="HG45" s="49"/>
    </row>
    <row r="46" spans="1:215" s="20" customFormat="1" ht="21.75" customHeight="1">
      <c r="A46" s="24"/>
      <c r="B46" s="34"/>
      <c r="C46" s="34">
        <v>3110</v>
      </c>
      <c r="D46" s="23" t="s">
        <v>14</v>
      </c>
      <c r="E46" s="38">
        <v>0</v>
      </c>
      <c r="F46" s="38">
        <v>0</v>
      </c>
      <c r="G46" s="38">
        <v>0</v>
      </c>
      <c r="H46" s="38">
        <v>3280</v>
      </c>
      <c r="I46" s="38">
        <f aca="true" t="shared" si="47" ref="I46:J51">SUM(E46,G46)</f>
        <v>0</v>
      </c>
      <c r="J46" s="38">
        <f t="shared" si="47"/>
        <v>3280</v>
      </c>
      <c r="K46" s="38">
        <v>0</v>
      </c>
      <c r="L46" s="38">
        <v>6000</v>
      </c>
      <c r="M46" s="38">
        <f aca="true" t="shared" si="48" ref="M46:M51">SUM(I46,K46)</f>
        <v>0</v>
      </c>
      <c r="N46" s="38">
        <f aca="true" t="shared" si="49" ref="N46:N51">SUM(J46,L46)</f>
        <v>9280</v>
      </c>
      <c r="O46" s="38"/>
      <c r="P46" s="38">
        <v>3000</v>
      </c>
      <c r="Q46" s="38">
        <f aca="true" t="shared" si="50" ref="Q46:Q51">SUM(M46,O46)</f>
        <v>0</v>
      </c>
      <c r="R46" s="38">
        <f aca="true" t="shared" si="51" ref="R46:R51">SUM(N46,P46)</f>
        <v>12280</v>
      </c>
      <c r="S46" s="38"/>
      <c r="T46" s="38">
        <v>2744</v>
      </c>
      <c r="U46" s="38">
        <f aca="true" t="shared" si="52" ref="U46:U51">SUM(Q46,S46)</f>
        <v>0</v>
      </c>
      <c r="V46" s="38">
        <f aca="true" t="shared" si="53" ref="V46:V51">SUM(R46,T46)</f>
        <v>15024</v>
      </c>
      <c r="W46" s="38"/>
      <c r="X46" s="38"/>
      <c r="Y46" s="38">
        <f aca="true" t="shared" si="54" ref="Y46:Y51">SUM(U46,W46)</f>
        <v>0</v>
      </c>
      <c r="Z46" s="38">
        <f aca="true" t="shared" si="55" ref="Z46:Z51">SUM(V46,X46)</f>
        <v>15024</v>
      </c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49"/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/>
      <c r="EJ46" s="49"/>
      <c r="EK46" s="49"/>
      <c r="EL46" s="49"/>
      <c r="EM46" s="49"/>
      <c r="EN46" s="49"/>
      <c r="EO46" s="49"/>
      <c r="EP46" s="49"/>
      <c r="EQ46" s="49"/>
      <c r="ER46" s="49"/>
      <c r="ES46" s="49"/>
      <c r="ET46" s="49"/>
      <c r="EU46" s="49"/>
      <c r="EV46" s="49"/>
      <c r="EW46" s="49"/>
      <c r="EX46" s="49"/>
      <c r="EY46" s="49"/>
      <c r="EZ46" s="49"/>
      <c r="FA46" s="49"/>
      <c r="FB46" s="49"/>
      <c r="FC46" s="49"/>
      <c r="FD46" s="49"/>
      <c r="FE46" s="49"/>
      <c r="FF46" s="49"/>
      <c r="FG46" s="49"/>
      <c r="FH46" s="49"/>
      <c r="FI46" s="49"/>
      <c r="FJ46" s="49"/>
      <c r="FK46" s="49"/>
      <c r="FL46" s="49"/>
      <c r="FM46" s="49"/>
      <c r="FN46" s="49"/>
      <c r="FO46" s="49"/>
      <c r="FP46" s="49"/>
      <c r="FQ46" s="49"/>
      <c r="FR46" s="49"/>
      <c r="FS46" s="49"/>
      <c r="FT46" s="49"/>
      <c r="FU46" s="49"/>
      <c r="FV46" s="49"/>
      <c r="FW46" s="49"/>
      <c r="FX46" s="49"/>
      <c r="FY46" s="49"/>
      <c r="FZ46" s="49"/>
      <c r="GA46" s="49"/>
      <c r="GB46" s="49"/>
      <c r="GC46" s="49"/>
      <c r="GD46" s="49"/>
      <c r="GE46" s="49"/>
      <c r="GF46" s="49"/>
      <c r="GG46" s="49"/>
      <c r="GH46" s="49"/>
      <c r="GI46" s="49"/>
      <c r="GJ46" s="49"/>
      <c r="GK46" s="49"/>
      <c r="GL46" s="49"/>
      <c r="GM46" s="49"/>
      <c r="GN46" s="49"/>
      <c r="GO46" s="49"/>
      <c r="GP46" s="49"/>
      <c r="GQ46" s="49"/>
      <c r="GR46" s="49"/>
      <c r="GS46" s="49"/>
      <c r="GT46" s="49"/>
      <c r="GU46" s="49"/>
      <c r="GV46" s="49"/>
      <c r="GW46" s="49"/>
      <c r="GX46" s="49"/>
      <c r="GY46" s="49"/>
      <c r="GZ46" s="49"/>
      <c r="HA46" s="49"/>
      <c r="HB46" s="49"/>
      <c r="HC46" s="49"/>
      <c r="HD46" s="49"/>
      <c r="HE46" s="49"/>
      <c r="HF46" s="49"/>
      <c r="HG46" s="49"/>
    </row>
    <row r="47" spans="1:215" s="20" customFormat="1" ht="28.5" customHeight="1">
      <c r="A47" s="24"/>
      <c r="B47" s="34"/>
      <c r="C47" s="34">
        <v>4010</v>
      </c>
      <c r="D47" s="3" t="s">
        <v>9</v>
      </c>
      <c r="E47" s="38">
        <v>410780</v>
      </c>
      <c r="F47" s="38">
        <v>0</v>
      </c>
      <c r="G47" s="38">
        <v>0</v>
      </c>
      <c r="H47" s="38">
        <v>0</v>
      </c>
      <c r="I47" s="38">
        <f t="shared" si="47"/>
        <v>410780</v>
      </c>
      <c r="J47" s="38">
        <f t="shared" si="47"/>
        <v>0</v>
      </c>
      <c r="K47" s="38">
        <v>0</v>
      </c>
      <c r="L47" s="38">
        <v>0</v>
      </c>
      <c r="M47" s="38">
        <f t="shared" si="48"/>
        <v>410780</v>
      </c>
      <c r="N47" s="38">
        <f t="shared" si="49"/>
        <v>0</v>
      </c>
      <c r="O47" s="38"/>
      <c r="P47" s="38"/>
      <c r="Q47" s="38">
        <f t="shared" si="50"/>
        <v>410780</v>
      </c>
      <c r="R47" s="38">
        <f t="shared" si="51"/>
        <v>0</v>
      </c>
      <c r="S47" s="38">
        <v>18000</v>
      </c>
      <c r="T47" s="38"/>
      <c r="U47" s="38">
        <f t="shared" si="52"/>
        <v>428780</v>
      </c>
      <c r="V47" s="38">
        <f t="shared" si="53"/>
        <v>0</v>
      </c>
      <c r="W47" s="38"/>
      <c r="X47" s="38"/>
      <c r="Y47" s="38">
        <f t="shared" si="54"/>
        <v>428780</v>
      </c>
      <c r="Z47" s="38">
        <f t="shared" si="55"/>
        <v>0</v>
      </c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49"/>
      <c r="DE47" s="49"/>
      <c r="DF47" s="49"/>
      <c r="DG47" s="49"/>
      <c r="DH47" s="49"/>
      <c r="DI47" s="49"/>
      <c r="DJ47" s="49"/>
      <c r="DK47" s="49"/>
      <c r="DL47" s="49"/>
      <c r="DM47" s="49"/>
      <c r="DN47" s="49"/>
      <c r="DO47" s="49"/>
      <c r="DP47" s="49"/>
      <c r="DQ47" s="49"/>
      <c r="DR47" s="49"/>
      <c r="DS47" s="49"/>
      <c r="DT47" s="49"/>
      <c r="DU47" s="49"/>
      <c r="DV47" s="49"/>
      <c r="DW47" s="49"/>
      <c r="DX47" s="49"/>
      <c r="DY47" s="49"/>
      <c r="DZ47" s="49"/>
      <c r="EA47" s="49"/>
      <c r="EB47" s="49"/>
      <c r="EC47" s="49"/>
      <c r="ED47" s="49"/>
      <c r="EE47" s="49"/>
      <c r="EF47" s="49"/>
      <c r="EG47" s="49"/>
      <c r="EH47" s="49"/>
      <c r="EI47" s="49"/>
      <c r="EJ47" s="49"/>
      <c r="EK47" s="49"/>
      <c r="EL47" s="49"/>
      <c r="EM47" s="49"/>
      <c r="EN47" s="49"/>
      <c r="EO47" s="49"/>
      <c r="EP47" s="49"/>
      <c r="EQ47" s="49"/>
      <c r="ER47" s="49"/>
      <c r="ES47" s="49"/>
      <c r="ET47" s="49"/>
      <c r="EU47" s="49"/>
      <c r="EV47" s="49"/>
      <c r="EW47" s="49"/>
      <c r="EX47" s="49"/>
      <c r="EY47" s="49"/>
      <c r="EZ47" s="49"/>
      <c r="FA47" s="49"/>
      <c r="FB47" s="49"/>
      <c r="FC47" s="49"/>
      <c r="FD47" s="49"/>
      <c r="FE47" s="49"/>
      <c r="FF47" s="49"/>
      <c r="FG47" s="49"/>
      <c r="FH47" s="49"/>
      <c r="FI47" s="49"/>
      <c r="FJ47" s="49"/>
      <c r="FK47" s="49"/>
      <c r="FL47" s="49"/>
      <c r="FM47" s="49"/>
      <c r="FN47" s="49"/>
      <c r="FO47" s="49"/>
      <c r="FP47" s="49"/>
      <c r="FQ47" s="49"/>
      <c r="FR47" s="49"/>
      <c r="FS47" s="49"/>
      <c r="FT47" s="49"/>
      <c r="FU47" s="49"/>
      <c r="FV47" s="49"/>
      <c r="FW47" s="49"/>
      <c r="FX47" s="49"/>
      <c r="FY47" s="49"/>
      <c r="FZ47" s="49"/>
      <c r="GA47" s="49"/>
      <c r="GB47" s="49"/>
      <c r="GC47" s="49"/>
      <c r="GD47" s="49"/>
      <c r="GE47" s="49"/>
      <c r="GF47" s="49"/>
      <c r="GG47" s="49"/>
      <c r="GH47" s="49"/>
      <c r="GI47" s="49"/>
      <c r="GJ47" s="49"/>
      <c r="GK47" s="49"/>
      <c r="GL47" s="49"/>
      <c r="GM47" s="49"/>
      <c r="GN47" s="49"/>
      <c r="GO47" s="49"/>
      <c r="GP47" s="49"/>
      <c r="GQ47" s="49"/>
      <c r="GR47" s="49"/>
      <c r="GS47" s="49"/>
      <c r="GT47" s="49"/>
      <c r="GU47" s="49"/>
      <c r="GV47" s="49"/>
      <c r="GW47" s="49"/>
      <c r="GX47" s="49"/>
      <c r="GY47" s="49"/>
      <c r="GZ47" s="49"/>
      <c r="HA47" s="49"/>
      <c r="HB47" s="49"/>
      <c r="HC47" s="49"/>
      <c r="HD47" s="49"/>
      <c r="HE47" s="49"/>
      <c r="HF47" s="49"/>
      <c r="HG47" s="49"/>
    </row>
    <row r="48" spans="1:215" s="20" customFormat="1" ht="21.75" customHeight="1">
      <c r="A48" s="24"/>
      <c r="B48" s="34"/>
      <c r="C48" s="34">
        <v>4040</v>
      </c>
      <c r="D48" s="3" t="s">
        <v>10</v>
      </c>
      <c r="E48" s="38">
        <v>32000</v>
      </c>
      <c r="F48" s="38">
        <v>0</v>
      </c>
      <c r="G48" s="38">
        <v>0</v>
      </c>
      <c r="H48" s="38">
        <v>0</v>
      </c>
      <c r="I48" s="38">
        <f t="shared" si="47"/>
        <v>32000</v>
      </c>
      <c r="J48" s="38">
        <f t="shared" si="47"/>
        <v>0</v>
      </c>
      <c r="K48" s="38">
        <v>0</v>
      </c>
      <c r="L48" s="38">
        <v>0</v>
      </c>
      <c r="M48" s="38">
        <f t="shared" si="48"/>
        <v>32000</v>
      </c>
      <c r="N48" s="38">
        <f t="shared" si="49"/>
        <v>0</v>
      </c>
      <c r="O48" s="38"/>
      <c r="P48" s="38"/>
      <c r="Q48" s="38">
        <f t="shared" si="50"/>
        <v>32000</v>
      </c>
      <c r="R48" s="38">
        <f t="shared" si="51"/>
        <v>0</v>
      </c>
      <c r="S48" s="38"/>
      <c r="T48" s="38"/>
      <c r="U48" s="38">
        <f t="shared" si="52"/>
        <v>32000</v>
      </c>
      <c r="V48" s="38">
        <f t="shared" si="53"/>
        <v>0</v>
      </c>
      <c r="W48" s="38"/>
      <c r="X48" s="38"/>
      <c r="Y48" s="38">
        <f t="shared" si="54"/>
        <v>32000</v>
      </c>
      <c r="Z48" s="38">
        <f t="shared" si="55"/>
        <v>0</v>
      </c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49"/>
      <c r="DE48" s="49"/>
      <c r="DF48" s="49"/>
      <c r="DG48" s="49"/>
      <c r="DH48" s="49"/>
      <c r="DI48" s="49"/>
      <c r="DJ48" s="49"/>
      <c r="DK48" s="49"/>
      <c r="DL48" s="49"/>
      <c r="DM48" s="49"/>
      <c r="DN48" s="49"/>
      <c r="DO48" s="49"/>
      <c r="DP48" s="49"/>
      <c r="DQ48" s="49"/>
      <c r="DR48" s="49"/>
      <c r="DS48" s="49"/>
      <c r="DT48" s="49"/>
      <c r="DU48" s="49"/>
      <c r="DV48" s="49"/>
      <c r="DW48" s="49"/>
      <c r="DX48" s="49"/>
      <c r="DY48" s="49"/>
      <c r="DZ48" s="49"/>
      <c r="EA48" s="49"/>
      <c r="EB48" s="49"/>
      <c r="EC48" s="49"/>
      <c r="ED48" s="49"/>
      <c r="EE48" s="49"/>
      <c r="EF48" s="49"/>
      <c r="EG48" s="49"/>
      <c r="EH48" s="49"/>
      <c r="EI48" s="49"/>
      <c r="EJ48" s="49"/>
      <c r="EK48" s="49"/>
      <c r="EL48" s="49"/>
      <c r="EM48" s="49"/>
      <c r="EN48" s="49"/>
      <c r="EO48" s="49"/>
      <c r="EP48" s="49"/>
      <c r="EQ48" s="49"/>
      <c r="ER48" s="49"/>
      <c r="ES48" s="49"/>
      <c r="ET48" s="49"/>
      <c r="EU48" s="49"/>
      <c r="EV48" s="49"/>
      <c r="EW48" s="49"/>
      <c r="EX48" s="49"/>
      <c r="EY48" s="49"/>
      <c r="EZ48" s="49"/>
      <c r="FA48" s="49"/>
      <c r="FB48" s="49"/>
      <c r="FC48" s="49"/>
      <c r="FD48" s="49"/>
      <c r="FE48" s="49"/>
      <c r="FF48" s="49"/>
      <c r="FG48" s="49"/>
      <c r="FH48" s="49"/>
      <c r="FI48" s="49"/>
      <c r="FJ48" s="49"/>
      <c r="FK48" s="49"/>
      <c r="FL48" s="49"/>
      <c r="FM48" s="49"/>
      <c r="FN48" s="49"/>
      <c r="FO48" s="49"/>
      <c r="FP48" s="49"/>
      <c r="FQ48" s="49"/>
      <c r="FR48" s="49"/>
      <c r="FS48" s="49"/>
      <c r="FT48" s="49"/>
      <c r="FU48" s="49"/>
      <c r="FV48" s="49"/>
      <c r="FW48" s="49"/>
      <c r="FX48" s="49"/>
      <c r="FY48" s="49"/>
      <c r="FZ48" s="49"/>
      <c r="GA48" s="49"/>
      <c r="GB48" s="49"/>
      <c r="GC48" s="49"/>
      <c r="GD48" s="49"/>
      <c r="GE48" s="49"/>
      <c r="GF48" s="49"/>
      <c r="GG48" s="49"/>
      <c r="GH48" s="49"/>
      <c r="GI48" s="49"/>
      <c r="GJ48" s="49"/>
      <c r="GK48" s="49"/>
      <c r="GL48" s="49"/>
      <c r="GM48" s="49"/>
      <c r="GN48" s="49"/>
      <c r="GO48" s="49"/>
      <c r="GP48" s="49"/>
      <c r="GQ48" s="49"/>
      <c r="GR48" s="49"/>
      <c r="GS48" s="49"/>
      <c r="GT48" s="49"/>
      <c r="GU48" s="49"/>
      <c r="GV48" s="49"/>
      <c r="GW48" s="49"/>
      <c r="GX48" s="49"/>
      <c r="GY48" s="49"/>
      <c r="GZ48" s="49"/>
      <c r="HA48" s="49"/>
      <c r="HB48" s="49"/>
      <c r="HC48" s="49"/>
      <c r="HD48" s="49"/>
      <c r="HE48" s="49"/>
      <c r="HF48" s="49"/>
      <c r="HG48" s="49"/>
    </row>
    <row r="49" spans="1:215" s="20" customFormat="1" ht="21.75" customHeight="1">
      <c r="A49" s="24"/>
      <c r="B49" s="34"/>
      <c r="C49" s="34">
        <v>4110</v>
      </c>
      <c r="D49" s="3" t="s">
        <v>11</v>
      </c>
      <c r="E49" s="38">
        <v>62804</v>
      </c>
      <c r="F49" s="38">
        <v>0</v>
      </c>
      <c r="G49" s="38">
        <v>0</v>
      </c>
      <c r="H49" s="38">
        <v>0</v>
      </c>
      <c r="I49" s="38">
        <f t="shared" si="47"/>
        <v>62804</v>
      </c>
      <c r="J49" s="38">
        <f t="shared" si="47"/>
        <v>0</v>
      </c>
      <c r="K49" s="38">
        <v>0</v>
      </c>
      <c r="L49" s="38">
        <v>0</v>
      </c>
      <c r="M49" s="38">
        <f t="shared" si="48"/>
        <v>62804</v>
      </c>
      <c r="N49" s="38">
        <f t="shared" si="49"/>
        <v>0</v>
      </c>
      <c r="O49" s="38"/>
      <c r="P49" s="38"/>
      <c r="Q49" s="38">
        <f t="shared" si="50"/>
        <v>62804</v>
      </c>
      <c r="R49" s="38">
        <f t="shared" si="51"/>
        <v>0</v>
      </c>
      <c r="S49" s="38"/>
      <c r="T49" s="38"/>
      <c r="U49" s="38">
        <f t="shared" si="52"/>
        <v>62804</v>
      </c>
      <c r="V49" s="38">
        <f t="shared" si="53"/>
        <v>0</v>
      </c>
      <c r="W49" s="38"/>
      <c r="X49" s="38"/>
      <c r="Y49" s="38">
        <f t="shared" si="54"/>
        <v>62804</v>
      </c>
      <c r="Z49" s="38">
        <f t="shared" si="55"/>
        <v>0</v>
      </c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/>
      <c r="DC49" s="49"/>
      <c r="DD49" s="49"/>
      <c r="DE49" s="49"/>
      <c r="DF49" s="49"/>
      <c r="DG49" s="49"/>
      <c r="DH49" s="49"/>
      <c r="DI49" s="49"/>
      <c r="DJ49" s="49"/>
      <c r="DK49" s="49"/>
      <c r="DL49" s="49"/>
      <c r="DM49" s="49"/>
      <c r="DN49" s="49"/>
      <c r="DO49" s="49"/>
      <c r="DP49" s="49"/>
      <c r="DQ49" s="49"/>
      <c r="DR49" s="49"/>
      <c r="DS49" s="49"/>
      <c r="DT49" s="49"/>
      <c r="DU49" s="49"/>
      <c r="DV49" s="49"/>
      <c r="DW49" s="49"/>
      <c r="DX49" s="49"/>
      <c r="DY49" s="49"/>
      <c r="DZ49" s="49"/>
      <c r="EA49" s="49"/>
      <c r="EB49" s="49"/>
      <c r="EC49" s="49"/>
      <c r="ED49" s="49"/>
      <c r="EE49" s="49"/>
      <c r="EF49" s="49"/>
      <c r="EG49" s="49"/>
      <c r="EH49" s="49"/>
      <c r="EI49" s="49"/>
      <c r="EJ49" s="49"/>
      <c r="EK49" s="49"/>
      <c r="EL49" s="49"/>
      <c r="EM49" s="49"/>
      <c r="EN49" s="49"/>
      <c r="EO49" s="49"/>
      <c r="EP49" s="49"/>
      <c r="EQ49" s="49"/>
      <c r="ER49" s="49"/>
      <c r="ES49" s="49"/>
      <c r="ET49" s="49"/>
      <c r="EU49" s="49"/>
      <c r="EV49" s="49"/>
      <c r="EW49" s="49"/>
      <c r="EX49" s="49"/>
      <c r="EY49" s="49"/>
      <c r="EZ49" s="49"/>
      <c r="FA49" s="49"/>
      <c r="FB49" s="49"/>
      <c r="FC49" s="49"/>
      <c r="FD49" s="49"/>
      <c r="FE49" s="49"/>
      <c r="FF49" s="49"/>
      <c r="FG49" s="49"/>
      <c r="FH49" s="49"/>
      <c r="FI49" s="49"/>
      <c r="FJ49" s="49"/>
      <c r="FK49" s="49"/>
      <c r="FL49" s="49"/>
      <c r="FM49" s="49"/>
      <c r="FN49" s="49"/>
      <c r="FO49" s="49"/>
      <c r="FP49" s="49"/>
      <c r="FQ49" s="49"/>
      <c r="FR49" s="49"/>
      <c r="FS49" s="49"/>
      <c r="FT49" s="49"/>
      <c r="FU49" s="49"/>
      <c r="FV49" s="49"/>
      <c r="FW49" s="49"/>
      <c r="FX49" s="49"/>
      <c r="FY49" s="49"/>
      <c r="FZ49" s="49"/>
      <c r="GA49" s="49"/>
      <c r="GB49" s="49"/>
      <c r="GC49" s="49"/>
      <c r="GD49" s="49"/>
      <c r="GE49" s="49"/>
      <c r="GF49" s="49"/>
      <c r="GG49" s="49"/>
      <c r="GH49" s="49"/>
      <c r="GI49" s="49"/>
      <c r="GJ49" s="49"/>
      <c r="GK49" s="49"/>
      <c r="GL49" s="49"/>
      <c r="GM49" s="49"/>
      <c r="GN49" s="49"/>
      <c r="GO49" s="49"/>
      <c r="GP49" s="49"/>
      <c r="GQ49" s="49"/>
      <c r="GR49" s="49"/>
      <c r="GS49" s="49"/>
      <c r="GT49" s="49"/>
      <c r="GU49" s="49"/>
      <c r="GV49" s="49"/>
      <c r="GW49" s="49"/>
      <c r="GX49" s="49"/>
      <c r="GY49" s="49"/>
      <c r="GZ49" s="49"/>
      <c r="HA49" s="49"/>
      <c r="HB49" s="49"/>
      <c r="HC49" s="49"/>
      <c r="HD49" s="49"/>
      <c r="HE49" s="49"/>
      <c r="HF49" s="49"/>
      <c r="HG49" s="49"/>
    </row>
    <row r="50" spans="1:215" s="20" customFormat="1" ht="21.75" customHeight="1">
      <c r="A50" s="24"/>
      <c r="B50" s="34"/>
      <c r="C50" s="34">
        <v>4120</v>
      </c>
      <c r="D50" s="3" t="s">
        <v>12</v>
      </c>
      <c r="E50" s="38">
        <v>10063</v>
      </c>
      <c r="F50" s="38">
        <v>0</v>
      </c>
      <c r="G50" s="38">
        <v>0</v>
      </c>
      <c r="H50" s="38">
        <v>0</v>
      </c>
      <c r="I50" s="38">
        <f t="shared" si="47"/>
        <v>10063</v>
      </c>
      <c r="J50" s="38">
        <f t="shared" si="47"/>
        <v>0</v>
      </c>
      <c r="K50" s="38">
        <v>0</v>
      </c>
      <c r="L50" s="38">
        <v>0</v>
      </c>
      <c r="M50" s="38">
        <f t="shared" si="48"/>
        <v>10063</v>
      </c>
      <c r="N50" s="38">
        <f t="shared" si="49"/>
        <v>0</v>
      </c>
      <c r="O50" s="38"/>
      <c r="P50" s="38"/>
      <c r="Q50" s="38">
        <f t="shared" si="50"/>
        <v>10063</v>
      </c>
      <c r="R50" s="38">
        <f t="shared" si="51"/>
        <v>0</v>
      </c>
      <c r="S50" s="38"/>
      <c r="T50" s="38"/>
      <c r="U50" s="38">
        <f t="shared" si="52"/>
        <v>10063</v>
      </c>
      <c r="V50" s="38">
        <f t="shared" si="53"/>
        <v>0</v>
      </c>
      <c r="W50" s="38"/>
      <c r="X50" s="38"/>
      <c r="Y50" s="38">
        <f t="shared" si="54"/>
        <v>10063</v>
      </c>
      <c r="Z50" s="38">
        <f t="shared" si="55"/>
        <v>0</v>
      </c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  <c r="DE50" s="49"/>
      <c r="DF50" s="49"/>
      <c r="DG50" s="49"/>
      <c r="DH50" s="49"/>
      <c r="DI50" s="49"/>
      <c r="DJ50" s="49"/>
      <c r="DK50" s="49"/>
      <c r="DL50" s="49"/>
      <c r="DM50" s="49"/>
      <c r="DN50" s="49"/>
      <c r="DO50" s="49"/>
      <c r="DP50" s="49"/>
      <c r="DQ50" s="49"/>
      <c r="DR50" s="49"/>
      <c r="DS50" s="49"/>
      <c r="DT50" s="49"/>
      <c r="DU50" s="49"/>
      <c r="DV50" s="49"/>
      <c r="DW50" s="49"/>
      <c r="DX50" s="49"/>
      <c r="DY50" s="49"/>
      <c r="DZ50" s="49"/>
      <c r="EA50" s="49"/>
      <c r="EB50" s="49"/>
      <c r="EC50" s="49"/>
      <c r="ED50" s="49"/>
      <c r="EE50" s="49"/>
      <c r="EF50" s="49"/>
      <c r="EG50" s="49"/>
      <c r="EH50" s="49"/>
      <c r="EI50" s="49"/>
      <c r="EJ50" s="49"/>
      <c r="EK50" s="49"/>
      <c r="EL50" s="49"/>
      <c r="EM50" s="49"/>
      <c r="EN50" s="49"/>
      <c r="EO50" s="49"/>
      <c r="EP50" s="49"/>
      <c r="EQ50" s="49"/>
      <c r="ER50" s="49"/>
      <c r="ES50" s="49"/>
      <c r="ET50" s="49"/>
      <c r="EU50" s="49"/>
      <c r="EV50" s="49"/>
      <c r="EW50" s="49"/>
      <c r="EX50" s="49"/>
      <c r="EY50" s="49"/>
      <c r="EZ50" s="49"/>
      <c r="FA50" s="49"/>
      <c r="FB50" s="49"/>
      <c r="FC50" s="49"/>
      <c r="FD50" s="49"/>
      <c r="FE50" s="49"/>
      <c r="FF50" s="49"/>
      <c r="FG50" s="49"/>
      <c r="FH50" s="49"/>
      <c r="FI50" s="49"/>
      <c r="FJ50" s="49"/>
      <c r="FK50" s="49"/>
      <c r="FL50" s="49"/>
      <c r="FM50" s="49"/>
      <c r="FN50" s="49"/>
      <c r="FO50" s="49"/>
      <c r="FP50" s="49"/>
      <c r="FQ50" s="49"/>
      <c r="FR50" s="49"/>
      <c r="FS50" s="49"/>
      <c r="FT50" s="49"/>
      <c r="FU50" s="49"/>
      <c r="FV50" s="49"/>
      <c r="FW50" s="49"/>
      <c r="FX50" s="49"/>
      <c r="FY50" s="49"/>
      <c r="FZ50" s="49"/>
      <c r="GA50" s="49"/>
      <c r="GB50" s="49"/>
      <c r="GC50" s="49"/>
      <c r="GD50" s="49"/>
      <c r="GE50" s="49"/>
      <c r="GF50" s="49"/>
      <c r="GG50" s="49"/>
      <c r="GH50" s="49"/>
      <c r="GI50" s="49"/>
      <c r="GJ50" s="49"/>
      <c r="GK50" s="49"/>
      <c r="GL50" s="49"/>
      <c r="GM50" s="49"/>
      <c r="GN50" s="49"/>
      <c r="GO50" s="49"/>
      <c r="GP50" s="49"/>
      <c r="GQ50" s="49"/>
      <c r="GR50" s="49"/>
      <c r="GS50" s="49"/>
      <c r="GT50" s="49"/>
      <c r="GU50" s="49"/>
      <c r="GV50" s="49"/>
      <c r="GW50" s="49"/>
      <c r="GX50" s="49"/>
      <c r="GY50" s="49"/>
      <c r="GZ50" s="49"/>
      <c r="HA50" s="49"/>
      <c r="HB50" s="49"/>
      <c r="HC50" s="49"/>
      <c r="HD50" s="49"/>
      <c r="HE50" s="49"/>
      <c r="HF50" s="49"/>
      <c r="HG50" s="49"/>
    </row>
    <row r="51" spans="1:215" s="20" customFormat="1" ht="32.25" customHeight="1">
      <c r="A51" s="24"/>
      <c r="B51" s="34"/>
      <c r="C51" s="34">
        <v>4440</v>
      </c>
      <c r="D51" s="3" t="s">
        <v>13</v>
      </c>
      <c r="E51" s="38">
        <v>15000</v>
      </c>
      <c r="F51" s="38">
        <v>0</v>
      </c>
      <c r="G51" s="38">
        <v>0</v>
      </c>
      <c r="H51" s="38">
        <v>0</v>
      </c>
      <c r="I51" s="38">
        <f t="shared" si="47"/>
        <v>15000</v>
      </c>
      <c r="J51" s="38">
        <f t="shared" si="47"/>
        <v>0</v>
      </c>
      <c r="K51" s="38">
        <v>0</v>
      </c>
      <c r="L51" s="38">
        <v>0</v>
      </c>
      <c r="M51" s="38">
        <f t="shared" si="48"/>
        <v>15000</v>
      </c>
      <c r="N51" s="38">
        <f t="shared" si="49"/>
        <v>0</v>
      </c>
      <c r="O51" s="38"/>
      <c r="P51" s="38"/>
      <c r="Q51" s="38">
        <f t="shared" si="50"/>
        <v>15000</v>
      </c>
      <c r="R51" s="38">
        <f t="shared" si="51"/>
        <v>0</v>
      </c>
      <c r="S51" s="38"/>
      <c r="T51" s="38"/>
      <c r="U51" s="38">
        <f t="shared" si="52"/>
        <v>15000</v>
      </c>
      <c r="V51" s="38">
        <f t="shared" si="53"/>
        <v>0</v>
      </c>
      <c r="W51" s="38"/>
      <c r="X51" s="38"/>
      <c r="Y51" s="38">
        <f t="shared" si="54"/>
        <v>15000</v>
      </c>
      <c r="Z51" s="38">
        <f t="shared" si="55"/>
        <v>0</v>
      </c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49"/>
      <c r="DJ51" s="49"/>
      <c r="DK51" s="49"/>
      <c r="DL51" s="49"/>
      <c r="DM51" s="49"/>
      <c r="DN51" s="49"/>
      <c r="DO51" s="49"/>
      <c r="DP51" s="49"/>
      <c r="DQ51" s="49"/>
      <c r="DR51" s="49"/>
      <c r="DS51" s="49"/>
      <c r="DT51" s="49"/>
      <c r="DU51" s="49"/>
      <c r="DV51" s="49"/>
      <c r="DW51" s="49"/>
      <c r="DX51" s="49"/>
      <c r="DY51" s="49"/>
      <c r="DZ51" s="49"/>
      <c r="EA51" s="49"/>
      <c r="EB51" s="49"/>
      <c r="EC51" s="49"/>
      <c r="ED51" s="49"/>
      <c r="EE51" s="49"/>
      <c r="EF51" s="49"/>
      <c r="EG51" s="49"/>
      <c r="EH51" s="49"/>
      <c r="EI51" s="49"/>
      <c r="EJ51" s="49"/>
      <c r="EK51" s="49"/>
      <c r="EL51" s="49"/>
      <c r="EM51" s="49"/>
      <c r="EN51" s="49"/>
      <c r="EO51" s="49"/>
      <c r="EP51" s="49"/>
      <c r="EQ51" s="49"/>
      <c r="ER51" s="49"/>
      <c r="ES51" s="49"/>
      <c r="ET51" s="49"/>
      <c r="EU51" s="49"/>
      <c r="EV51" s="49"/>
      <c r="EW51" s="49"/>
      <c r="EX51" s="49"/>
      <c r="EY51" s="49"/>
      <c r="EZ51" s="49"/>
      <c r="FA51" s="49"/>
      <c r="FB51" s="49"/>
      <c r="FC51" s="49"/>
      <c r="FD51" s="49"/>
      <c r="FE51" s="49"/>
      <c r="FF51" s="49"/>
      <c r="FG51" s="49"/>
      <c r="FH51" s="49"/>
      <c r="FI51" s="49"/>
      <c r="FJ51" s="49"/>
      <c r="FK51" s="49"/>
      <c r="FL51" s="49"/>
      <c r="FM51" s="49"/>
      <c r="FN51" s="49"/>
      <c r="FO51" s="49"/>
      <c r="FP51" s="49"/>
      <c r="FQ51" s="49"/>
      <c r="FR51" s="49"/>
      <c r="FS51" s="49"/>
      <c r="FT51" s="49"/>
      <c r="FU51" s="49"/>
      <c r="FV51" s="49"/>
      <c r="FW51" s="49"/>
      <c r="FX51" s="49"/>
      <c r="FY51" s="49"/>
      <c r="FZ51" s="49"/>
      <c r="GA51" s="49"/>
      <c r="GB51" s="49"/>
      <c r="GC51" s="49"/>
      <c r="GD51" s="49"/>
      <c r="GE51" s="49"/>
      <c r="GF51" s="49"/>
      <c r="GG51" s="49"/>
      <c r="GH51" s="49"/>
      <c r="GI51" s="49"/>
      <c r="GJ51" s="49"/>
      <c r="GK51" s="49"/>
      <c r="GL51" s="49"/>
      <c r="GM51" s="49"/>
      <c r="GN51" s="49"/>
      <c r="GO51" s="49"/>
      <c r="GP51" s="49"/>
      <c r="GQ51" s="49"/>
      <c r="GR51" s="49"/>
      <c r="GS51" s="49"/>
      <c r="GT51" s="49"/>
      <c r="GU51" s="49"/>
      <c r="GV51" s="49"/>
      <c r="GW51" s="49"/>
      <c r="GX51" s="49"/>
      <c r="GY51" s="49"/>
      <c r="GZ51" s="49"/>
      <c r="HA51" s="49"/>
      <c r="HB51" s="49"/>
      <c r="HC51" s="49"/>
      <c r="HD51" s="49"/>
      <c r="HE51" s="49"/>
      <c r="HF51" s="49"/>
      <c r="HG51" s="49"/>
    </row>
    <row r="52" spans="1:215" s="20" customFormat="1" ht="19.5" customHeight="1">
      <c r="A52" s="24"/>
      <c r="B52" s="34">
        <v>85278</v>
      </c>
      <c r="C52" s="34"/>
      <c r="D52" s="31" t="s">
        <v>76</v>
      </c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>
        <f aca="true" t="shared" si="56" ref="Q52:V52">SUM(Q53)</f>
        <v>0</v>
      </c>
      <c r="R52" s="38">
        <f t="shared" si="56"/>
        <v>0</v>
      </c>
      <c r="S52" s="38">
        <f t="shared" si="56"/>
        <v>0</v>
      </c>
      <c r="T52" s="38">
        <f t="shared" si="56"/>
        <v>7500</v>
      </c>
      <c r="U52" s="38">
        <f t="shared" si="56"/>
        <v>0</v>
      </c>
      <c r="V52" s="38">
        <f t="shared" si="56"/>
        <v>7500</v>
      </c>
      <c r="W52" s="38">
        <f>SUM(W53)</f>
        <v>0</v>
      </c>
      <c r="X52" s="38">
        <f>SUM(X53)</f>
        <v>0</v>
      </c>
      <c r="Y52" s="38">
        <f>SUM(Y53)</f>
        <v>0</v>
      </c>
      <c r="Z52" s="38">
        <f>SUM(Z53)</f>
        <v>7500</v>
      </c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  <c r="DP52" s="49"/>
      <c r="DQ52" s="49"/>
      <c r="DR52" s="49"/>
      <c r="DS52" s="49"/>
      <c r="DT52" s="49"/>
      <c r="DU52" s="49"/>
      <c r="DV52" s="49"/>
      <c r="DW52" s="49"/>
      <c r="DX52" s="49"/>
      <c r="DY52" s="49"/>
      <c r="DZ52" s="49"/>
      <c r="EA52" s="49"/>
      <c r="EB52" s="49"/>
      <c r="EC52" s="49"/>
      <c r="ED52" s="49"/>
      <c r="EE52" s="49"/>
      <c r="EF52" s="49"/>
      <c r="EG52" s="49"/>
      <c r="EH52" s="49"/>
      <c r="EI52" s="49"/>
      <c r="EJ52" s="49"/>
      <c r="EK52" s="49"/>
      <c r="EL52" s="49"/>
      <c r="EM52" s="49"/>
      <c r="EN52" s="49"/>
      <c r="EO52" s="49"/>
      <c r="EP52" s="49"/>
      <c r="EQ52" s="49"/>
      <c r="ER52" s="49"/>
      <c r="ES52" s="49"/>
      <c r="ET52" s="49"/>
      <c r="EU52" s="49"/>
      <c r="EV52" s="49"/>
      <c r="EW52" s="49"/>
      <c r="EX52" s="49"/>
      <c r="EY52" s="49"/>
      <c r="EZ52" s="49"/>
      <c r="FA52" s="49"/>
      <c r="FB52" s="49"/>
      <c r="FC52" s="49"/>
      <c r="FD52" s="49"/>
      <c r="FE52" s="49"/>
      <c r="FF52" s="49"/>
      <c r="FG52" s="49"/>
      <c r="FH52" s="49"/>
      <c r="FI52" s="49"/>
      <c r="FJ52" s="49"/>
      <c r="FK52" s="49"/>
      <c r="FL52" s="49"/>
      <c r="FM52" s="49"/>
      <c r="FN52" s="49"/>
      <c r="FO52" s="49"/>
      <c r="FP52" s="49"/>
      <c r="FQ52" s="49"/>
      <c r="FR52" s="49"/>
      <c r="FS52" s="49"/>
      <c r="FT52" s="49"/>
      <c r="FU52" s="49"/>
      <c r="FV52" s="49"/>
      <c r="FW52" s="49"/>
      <c r="FX52" s="49"/>
      <c r="FY52" s="49"/>
      <c r="FZ52" s="49"/>
      <c r="GA52" s="49"/>
      <c r="GB52" s="49"/>
      <c r="GC52" s="49"/>
      <c r="GD52" s="49"/>
      <c r="GE52" s="49"/>
      <c r="GF52" s="49"/>
      <c r="GG52" s="49"/>
      <c r="GH52" s="49"/>
      <c r="GI52" s="49"/>
      <c r="GJ52" s="49"/>
      <c r="GK52" s="49"/>
      <c r="GL52" s="49"/>
      <c r="GM52" s="49"/>
      <c r="GN52" s="49"/>
      <c r="GO52" s="49"/>
      <c r="GP52" s="49"/>
      <c r="GQ52" s="49"/>
      <c r="GR52" s="49"/>
      <c r="GS52" s="49"/>
      <c r="GT52" s="49"/>
      <c r="GU52" s="49"/>
      <c r="GV52" s="49"/>
      <c r="GW52" s="49"/>
      <c r="GX52" s="49"/>
      <c r="GY52" s="49"/>
      <c r="GZ52" s="49"/>
      <c r="HA52" s="49"/>
      <c r="HB52" s="49"/>
      <c r="HC52" s="49"/>
      <c r="HD52" s="49"/>
      <c r="HE52" s="49"/>
      <c r="HF52" s="49"/>
      <c r="HG52" s="49"/>
    </row>
    <row r="53" spans="1:215" s="20" customFormat="1" ht="19.5" customHeight="1">
      <c r="A53" s="24"/>
      <c r="B53" s="34"/>
      <c r="C53" s="34">
        <v>3110</v>
      </c>
      <c r="D53" s="23" t="s">
        <v>14</v>
      </c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>
        <v>0</v>
      </c>
      <c r="R53" s="38">
        <v>0</v>
      </c>
      <c r="S53" s="38"/>
      <c r="T53" s="38">
        <v>7500</v>
      </c>
      <c r="U53" s="38">
        <f>SUM(Q53,S53)</f>
        <v>0</v>
      </c>
      <c r="V53" s="38">
        <f>SUM(R53,T53)</f>
        <v>7500</v>
      </c>
      <c r="W53" s="38"/>
      <c r="X53" s="38"/>
      <c r="Y53" s="38">
        <f>SUM(U53,W53)</f>
        <v>0</v>
      </c>
      <c r="Z53" s="38">
        <f>SUM(V53,X53)</f>
        <v>7500</v>
      </c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49"/>
      <c r="DE53" s="49"/>
      <c r="DF53" s="49"/>
      <c r="DG53" s="49"/>
      <c r="DH53" s="49"/>
      <c r="DI53" s="49"/>
      <c r="DJ53" s="49"/>
      <c r="DK53" s="49"/>
      <c r="DL53" s="49"/>
      <c r="DM53" s="49"/>
      <c r="DN53" s="49"/>
      <c r="DO53" s="49"/>
      <c r="DP53" s="49"/>
      <c r="DQ53" s="49"/>
      <c r="DR53" s="49"/>
      <c r="DS53" s="49"/>
      <c r="DT53" s="49"/>
      <c r="DU53" s="49"/>
      <c r="DV53" s="49"/>
      <c r="DW53" s="49"/>
      <c r="DX53" s="49"/>
      <c r="DY53" s="49"/>
      <c r="DZ53" s="49"/>
      <c r="EA53" s="49"/>
      <c r="EB53" s="49"/>
      <c r="EC53" s="49"/>
      <c r="ED53" s="49"/>
      <c r="EE53" s="49"/>
      <c r="EF53" s="49"/>
      <c r="EG53" s="49"/>
      <c r="EH53" s="49"/>
      <c r="EI53" s="49"/>
      <c r="EJ53" s="49"/>
      <c r="EK53" s="49"/>
      <c r="EL53" s="49"/>
      <c r="EM53" s="49"/>
      <c r="EN53" s="49"/>
      <c r="EO53" s="49"/>
      <c r="EP53" s="49"/>
      <c r="EQ53" s="49"/>
      <c r="ER53" s="49"/>
      <c r="ES53" s="49"/>
      <c r="ET53" s="49"/>
      <c r="EU53" s="49"/>
      <c r="EV53" s="49"/>
      <c r="EW53" s="49"/>
      <c r="EX53" s="49"/>
      <c r="EY53" s="49"/>
      <c r="EZ53" s="49"/>
      <c r="FA53" s="49"/>
      <c r="FB53" s="49"/>
      <c r="FC53" s="49"/>
      <c r="FD53" s="49"/>
      <c r="FE53" s="49"/>
      <c r="FF53" s="49"/>
      <c r="FG53" s="49"/>
      <c r="FH53" s="49"/>
      <c r="FI53" s="49"/>
      <c r="FJ53" s="49"/>
      <c r="FK53" s="49"/>
      <c r="FL53" s="49"/>
      <c r="FM53" s="49"/>
      <c r="FN53" s="49"/>
      <c r="FO53" s="49"/>
      <c r="FP53" s="49"/>
      <c r="FQ53" s="49"/>
      <c r="FR53" s="49"/>
      <c r="FS53" s="49"/>
      <c r="FT53" s="49"/>
      <c r="FU53" s="49"/>
      <c r="FV53" s="49"/>
      <c r="FW53" s="49"/>
      <c r="FX53" s="49"/>
      <c r="FY53" s="49"/>
      <c r="FZ53" s="49"/>
      <c r="GA53" s="49"/>
      <c r="GB53" s="49"/>
      <c r="GC53" s="49"/>
      <c r="GD53" s="49"/>
      <c r="GE53" s="49"/>
      <c r="GF53" s="49"/>
      <c r="GG53" s="49"/>
      <c r="GH53" s="49"/>
      <c r="GI53" s="49"/>
      <c r="GJ53" s="49"/>
      <c r="GK53" s="49"/>
      <c r="GL53" s="49"/>
      <c r="GM53" s="49"/>
      <c r="GN53" s="49"/>
      <c r="GO53" s="49"/>
      <c r="GP53" s="49"/>
      <c r="GQ53" s="49"/>
      <c r="GR53" s="49"/>
      <c r="GS53" s="49"/>
      <c r="GT53" s="49"/>
      <c r="GU53" s="49"/>
      <c r="GV53" s="49"/>
      <c r="GW53" s="49"/>
      <c r="GX53" s="49"/>
      <c r="GY53" s="49"/>
      <c r="GZ53" s="49"/>
      <c r="HA53" s="49"/>
      <c r="HB53" s="49"/>
      <c r="HC53" s="49"/>
      <c r="HD53" s="49"/>
      <c r="HE53" s="49"/>
      <c r="HF53" s="49"/>
      <c r="HG53" s="49"/>
    </row>
    <row r="54" spans="1:215" s="20" customFormat="1" ht="18" customHeight="1">
      <c r="A54" s="24"/>
      <c r="B54" s="34">
        <v>85295</v>
      </c>
      <c r="C54" s="34"/>
      <c r="D54" s="3" t="s">
        <v>35</v>
      </c>
      <c r="E54" s="38">
        <f aca="true" t="shared" si="57" ref="E54:Z54">SUM(E55)</f>
        <v>593300</v>
      </c>
      <c r="F54" s="38">
        <f t="shared" si="57"/>
        <v>0</v>
      </c>
      <c r="G54" s="38">
        <f t="shared" si="57"/>
        <v>0</v>
      </c>
      <c r="H54" s="38">
        <f t="shared" si="57"/>
        <v>0</v>
      </c>
      <c r="I54" s="38">
        <f t="shared" si="57"/>
        <v>593300</v>
      </c>
      <c r="J54" s="38">
        <f t="shared" si="57"/>
        <v>0</v>
      </c>
      <c r="K54" s="38">
        <f t="shared" si="57"/>
        <v>95130</v>
      </c>
      <c r="L54" s="38">
        <f t="shared" si="57"/>
        <v>0</v>
      </c>
      <c r="M54" s="38">
        <f t="shared" si="57"/>
        <v>688430</v>
      </c>
      <c r="N54" s="38">
        <f t="shared" si="57"/>
        <v>0</v>
      </c>
      <c r="O54" s="38">
        <f t="shared" si="57"/>
        <v>0</v>
      </c>
      <c r="P54" s="38">
        <f t="shared" si="57"/>
        <v>414780</v>
      </c>
      <c r="Q54" s="38">
        <f t="shared" si="57"/>
        <v>688430</v>
      </c>
      <c r="R54" s="38">
        <f t="shared" si="57"/>
        <v>414780</v>
      </c>
      <c r="S54" s="38">
        <f t="shared" si="57"/>
        <v>123650</v>
      </c>
      <c r="T54" s="38">
        <f t="shared" si="57"/>
        <v>0</v>
      </c>
      <c r="U54" s="38">
        <f t="shared" si="57"/>
        <v>812080</v>
      </c>
      <c r="V54" s="38">
        <f t="shared" si="57"/>
        <v>414780</v>
      </c>
      <c r="W54" s="38">
        <f t="shared" si="57"/>
        <v>0</v>
      </c>
      <c r="X54" s="38">
        <f t="shared" si="57"/>
        <v>18096</v>
      </c>
      <c r="Y54" s="38">
        <f t="shared" si="57"/>
        <v>812080</v>
      </c>
      <c r="Z54" s="38">
        <f t="shared" si="57"/>
        <v>432876</v>
      </c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49"/>
      <c r="DE54" s="49"/>
      <c r="DF54" s="49"/>
      <c r="DG54" s="49"/>
      <c r="DH54" s="49"/>
      <c r="DI54" s="49"/>
      <c r="DJ54" s="49"/>
      <c r="DK54" s="49"/>
      <c r="DL54" s="49"/>
      <c r="DM54" s="49"/>
      <c r="DN54" s="49"/>
      <c r="DO54" s="49"/>
      <c r="DP54" s="49"/>
      <c r="DQ54" s="49"/>
      <c r="DR54" s="49"/>
      <c r="DS54" s="49"/>
      <c r="DT54" s="49"/>
      <c r="DU54" s="49"/>
      <c r="DV54" s="49"/>
      <c r="DW54" s="49"/>
      <c r="DX54" s="49"/>
      <c r="DY54" s="49"/>
      <c r="DZ54" s="49"/>
      <c r="EA54" s="49"/>
      <c r="EB54" s="49"/>
      <c r="EC54" s="49"/>
      <c r="ED54" s="49"/>
      <c r="EE54" s="49"/>
      <c r="EF54" s="49"/>
      <c r="EG54" s="49"/>
      <c r="EH54" s="49"/>
      <c r="EI54" s="49"/>
      <c r="EJ54" s="49"/>
      <c r="EK54" s="49"/>
      <c r="EL54" s="49"/>
      <c r="EM54" s="49"/>
      <c r="EN54" s="49"/>
      <c r="EO54" s="49"/>
      <c r="EP54" s="49"/>
      <c r="EQ54" s="49"/>
      <c r="ER54" s="49"/>
      <c r="ES54" s="49"/>
      <c r="ET54" s="49"/>
      <c r="EU54" s="49"/>
      <c r="EV54" s="49"/>
      <c r="EW54" s="49"/>
      <c r="EX54" s="49"/>
      <c r="EY54" s="49"/>
      <c r="EZ54" s="49"/>
      <c r="FA54" s="49"/>
      <c r="FB54" s="49"/>
      <c r="FC54" s="49"/>
      <c r="FD54" s="49"/>
      <c r="FE54" s="49"/>
      <c r="FF54" s="49"/>
      <c r="FG54" s="49"/>
      <c r="FH54" s="49"/>
      <c r="FI54" s="49"/>
      <c r="FJ54" s="49"/>
      <c r="FK54" s="49"/>
      <c r="FL54" s="49"/>
      <c r="FM54" s="49"/>
      <c r="FN54" s="49"/>
      <c r="FO54" s="49"/>
      <c r="FP54" s="49"/>
      <c r="FQ54" s="49"/>
      <c r="FR54" s="49"/>
      <c r="FS54" s="49"/>
      <c r="FT54" s="49"/>
      <c r="FU54" s="49"/>
      <c r="FV54" s="49"/>
      <c r="FW54" s="49"/>
      <c r="FX54" s="49"/>
      <c r="FY54" s="49"/>
      <c r="FZ54" s="49"/>
      <c r="GA54" s="49"/>
      <c r="GB54" s="49"/>
      <c r="GC54" s="49"/>
      <c r="GD54" s="49"/>
      <c r="GE54" s="49"/>
      <c r="GF54" s="49"/>
      <c r="GG54" s="49"/>
      <c r="GH54" s="49"/>
      <c r="GI54" s="49"/>
      <c r="GJ54" s="49"/>
      <c r="GK54" s="49"/>
      <c r="GL54" s="49"/>
      <c r="GM54" s="49"/>
      <c r="GN54" s="49"/>
      <c r="GO54" s="49"/>
      <c r="GP54" s="49"/>
      <c r="GQ54" s="49"/>
      <c r="GR54" s="49"/>
      <c r="GS54" s="49"/>
      <c r="GT54" s="49"/>
      <c r="GU54" s="49"/>
      <c r="GV54" s="49"/>
      <c r="GW54" s="49"/>
      <c r="GX54" s="49"/>
      <c r="GY54" s="49"/>
      <c r="GZ54" s="49"/>
      <c r="HA54" s="49"/>
      <c r="HB54" s="49"/>
      <c r="HC54" s="49"/>
      <c r="HD54" s="49"/>
      <c r="HE54" s="49"/>
      <c r="HF54" s="49"/>
      <c r="HG54" s="49"/>
    </row>
    <row r="55" spans="1:215" s="20" customFormat="1" ht="18.75" customHeight="1">
      <c r="A55" s="24"/>
      <c r="B55" s="34"/>
      <c r="C55" s="34">
        <v>3110</v>
      </c>
      <c r="D55" s="23" t="s">
        <v>14</v>
      </c>
      <c r="E55" s="38">
        <v>593300</v>
      </c>
      <c r="F55" s="38">
        <v>0</v>
      </c>
      <c r="G55" s="38">
        <v>0</v>
      </c>
      <c r="H55" s="38">
        <v>0</v>
      </c>
      <c r="I55" s="38">
        <f>SUM(E55,G55)</f>
        <v>593300</v>
      </c>
      <c r="J55" s="38">
        <f>SUM(F55,H55)</f>
        <v>0</v>
      </c>
      <c r="K55" s="38">
        <v>95130</v>
      </c>
      <c r="L55" s="38">
        <v>0</v>
      </c>
      <c r="M55" s="38">
        <f>SUM(I55,K55)</f>
        <v>688430</v>
      </c>
      <c r="N55" s="38">
        <f>SUM(J55,L55)</f>
        <v>0</v>
      </c>
      <c r="O55" s="38"/>
      <c r="P55" s="38">
        <v>414780</v>
      </c>
      <c r="Q55" s="38">
        <f>SUM(M55,O55)</f>
        <v>688430</v>
      </c>
      <c r="R55" s="38">
        <f>SUM(N55,P55)</f>
        <v>414780</v>
      </c>
      <c r="S55" s="38">
        <v>123650</v>
      </c>
      <c r="T55" s="38"/>
      <c r="U55" s="38">
        <f>SUM(Q55,S55)</f>
        <v>812080</v>
      </c>
      <c r="V55" s="38">
        <f>SUM(R55,T55)</f>
        <v>414780</v>
      </c>
      <c r="W55" s="38"/>
      <c r="X55" s="38">
        <v>18096</v>
      </c>
      <c r="Y55" s="38">
        <f>SUM(U55,W55)</f>
        <v>812080</v>
      </c>
      <c r="Z55" s="38">
        <f>SUM(V55,X55)</f>
        <v>432876</v>
      </c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  <c r="CJ55" s="49"/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49"/>
      <c r="DA55" s="49"/>
      <c r="DB55" s="49"/>
      <c r="DC55" s="49"/>
      <c r="DD55" s="49"/>
      <c r="DE55" s="49"/>
      <c r="DF55" s="49"/>
      <c r="DG55" s="49"/>
      <c r="DH55" s="49"/>
      <c r="DI55" s="49"/>
      <c r="DJ55" s="49"/>
      <c r="DK55" s="49"/>
      <c r="DL55" s="49"/>
      <c r="DM55" s="49"/>
      <c r="DN55" s="49"/>
      <c r="DO55" s="49"/>
      <c r="DP55" s="49"/>
      <c r="DQ55" s="49"/>
      <c r="DR55" s="49"/>
      <c r="DS55" s="49"/>
      <c r="DT55" s="49"/>
      <c r="DU55" s="49"/>
      <c r="DV55" s="49"/>
      <c r="DW55" s="49"/>
      <c r="DX55" s="49"/>
      <c r="DY55" s="49"/>
      <c r="DZ55" s="49"/>
      <c r="EA55" s="49"/>
      <c r="EB55" s="49"/>
      <c r="EC55" s="49"/>
      <c r="ED55" s="49"/>
      <c r="EE55" s="49"/>
      <c r="EF55" s="49"/>
      <c r="EG55" s="49"/>
      <c r="EH55" s="49"/>
      <c r="EI55" s="49"/>
      <c r="EJ55" s="49"/>
      <c r="EK55" s="49"/>
      <c r="EL55" s="49"/>
      <c r="EM55" s="49"/>
      <c r="EN55" s="49"/>
      <c r="EO55" s="49"/>
      <c r="EP55" s="49"/>
      <c r="EQ55" s="49"/>
      <c r="ER55" s="49"/>
      <c r="ES55" s="49"/>
      <c r="ET55" s="49"/>
      <c r="EU55" s="49"/>
      <c r="EV55" s="49"/>
      <c r="EW55" s="49"/>
      <c r="EX55" s="49"/>
      <c r="EY55" s="49"/>
      <c r="EZ55" s="49"/>
      <c r="FA55" s="49"/>
      <c r="FB55" s="49"/>
      <c r="FC55" s="49"/>
      <c r="FD55" s="49"/>
      <c r="FE55" s="49"/>
      <c r="FF55" s="49"/>
      <c r="FG55" s="49"/>
      <c r="FH55" s="49"/>
      <c r="FI55" s="49"/>
      <c r="FJ55" s="49"/>
      <c r="FK55" s="49"/>
      <c r="FL55" s="49"/>
      <c r="FM55" s="49"/>
      <c r="FN55" s="49"/>
      <c r="FO55" s="49"/>
      <c r="FP55" s="49"/>
      <c r="FQ55" s="49"/>
      <c r="FR55" s="49"/>
      <c r="FS55" s="49"/>
      <c r="FT55" s="49"/>
      <c r="FU55" s="49"/>
      <c r="FV55" s="49"/>
      <c r="FW55" s="49"/>
      <c r="FX55" s="49"/>
      <c r="FY55" s="49"/>
      <c r="FZ55" s="49"/>
      <c r="GA55" s="49"/>
      <c r="GB55" s="49"/>
      <c r="GC55" s="49"/>
      <c r="GD55" s="49"/>
      <c r="GE55" s="49"/>
      <c r="GF55" s="49"/>
      <c r="GG55" s="49"/>
      <c r="GH55" s="49"/>
      <c r="GI55" s="49"/>
      <c r="GJ55" s="49"/>
      <c r="GK55" s="49"/>
      <c r="GL55" s="49"/>
      <c r="GM55" s="49"/>
      <c r="GN55" s="49"/>
      <c r="GO55" s="49"/>
      <c r="GP55" s="49"/>
      <c r="GQ55" s="49"/>
      <c r="GR55" s="49"/>
      <c r="GS55" s="49"/>
      <c r="GT55" s="49"/>
      <c r="GU55" s="49"/>
      <c r="GV55" s="49"/>
      <c r="GW55" s="49"/>
      <c r="GX55" s="49"/>
      <c r="GY55" s="49"/>
      <c r="GZ55" s="49"/>
      <c r="HA55" s="49"/>
      <c r="HB55" s="49"/>
      <c r="HC55" s="49"/>
      <c r="HD55" s="49"/>
      <c r="HE55" s="49"/>
      <c r="HF55" s="49"/>
      <c r="HG55" s="49"/>
    </row>
    <row r="56" spans="1:215" s="85" customFormat="1" ht="25.5" customHeight="1">
      <c r="A56" s="69">
        <v>854</v>
      </c>
      <c r="B56" s="70"/>
      <c r="C56" s="70"/>
      <c r="D56" s="58" t="s">
        <v>67</v>
      </c>
      <c r="E56" s="83"/>
      <c r="F56" s="83"/>
      <c r="G56" s="83"/>
      <c r="H56" s="83"/>
      <c r="I56" s="83"/>
      <c r="J56" s="83"/>
      <c r="K56" s="83"/>
      <c r="L56" s="83"/>
      <c r="M56" s="83">
        <f aca="true" t="shared" si="58" ref="M56:Z56">SUM(M57)</f>
        <v>238136</v>
      </c>
      <c r="N56" s="83">
        <f t="shared" si="58"/>
        <v>0</v>
      </c>
      <c r="O56" s="83">
        <f t="shared" si="58"/>
        <v>49340</v>
      </c>
      <c r="P56" s="83">
        <f t="shared" si="58"/>
        <v>0</v>
      </c>
      <c r="Q56" s="83">
        <f t="shared" si="58"/>
        <v>287476</v>
      </c>
      <c r="R56" s="83">
        <f t="shared" si="58"/>
        <v>0</v>
      </c>
      <c r="S56" s="83">
        <f t="shared" si="58"/>
        <v>205109</v>
      </c>
      <c r="T56" s="83">
        <f t="shared" si="58"/>
        <v>0</v>
      </c>
      <c r="U56" s="83">
        <f t="shared" si="58"/>
        <v>492585</v>
      </c>
      <c r="V56" s="83">
        <f t="shared" si="58"/>
        <v>0</v>
      </c>
      <c r="W56" s="83">
        <f t="shared" si="58"/>
        <v>0</v>
      </c>
      <c r="X56" s="83">
        <f t="shared" si="58"/>
        <v>0</v>
      </c>
      <c r="Y56" s="83">
        <f t="shared" si="58"/>
        <v>492585</v>
      </c>
      <c r="Z56" s="83">
        <f t="shared" si="58"/>
        <v>0</v>
      </c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84"/>
      <c r="DI56" s="84"/>
      <c r="DJ56" s="84"/>
      <c r="DK56" s="84"/>
      <c r="DL56" s="84"/>
      <c r="DM56" s="84"/>
      <c r="DN56" s="84"/>
      <c r="DO56" s="84"/>
      <c r="DP56" s="84"/>
      <c r="DQ56" s="84"/>
      <c r="DR56" s="84"/>
      <c r="DS56" s="84"/>
      <c r="DT56" s="84"/>
      <c r="DU56" s="84"/>
      <c r="DV56" s="84"/>
      <c r="DW56" s="84"/>
      <c r="DX56" s="84"/>
      <c r="DY56" s="84"/>
      <c r="DZ56" s="84"/>
      <c r="EA56" s="84"/>
      <c r="EB56" s="84"/>
      <c r="EC56" s="84"/>
      <c r="ED56" s="84"/>
      <c r="EE56" s="84"/>
      <c r="EF56" s="84"/>
      <c r="EG56" s="84"/>
      <c r="EH56" s="84"/>
      <c r="EI56" s="84"/>
      <c r="EJ56" s="84"/>
      <c r="EK56" s="84"/>
      <c r="EL56" s="84"/>
      <c r="EM56" s="84"/>
      <c r="EN56" s="84"/>
      <c r="EO56" s="84"/>
      <c r="EP56" s="84"/>
      <c r="EQ56" s="84"/>
      <c r="ER56" s="84"/>
      <c r="ES56" s="84"/>
      <c r="ET56" s="84"/>
      <c r="EU56" s="84"/>
      <c r="EV56" s="84"/>
      <c r="EW56" s="84"/>
      <c r="EX56" s="84"/>
      <c r="EY56" s="84"/>
      <c r="EZ56" s="84"/>
      <c r="FA56" s="84"/>
      <c r="FB56" s="84"/>
      <c r="FC56" s="84"/>
      <c r="FD56" s="84"/>
      <c r="FE56" s="84"/>
      <c r="FF56" s="84"/>
      <c r="FG56" s="84"/>
      <c r="FH56" s="84"/>
      <c r="FI56" s="84"/>
      <c r="FJ56" s="84"/>
      <c r="FK56" s="84"/>
      <c r="FL56" s="84"/>
      <c r="FM56" s="84"/>
      <c r="FN56" s="84"/>
      <c r="FO56" s="84"/>
      <c r="FP56" s="84"/>
      <c r="FQ56" s="84"/>
      <c r="FR56" s="84"/>
      <c r="FS56" s="84"/>
      <c r="FT56" s="84"/>
      <c r="FU56" s="84"/>
      <c r="FV56" s="84"/>
      <c r="FW56" s="84"/>
      <c r="FX56" s="84"/>
      <c r="FY56" s="84"/>
      <c r="FZ56" s="84"/>
      <c r="GA56" s="84"/>
      <c r="GB56" s="84"/>
      <c r="GC56" s="84"/>
      <c r="GD56" s="84"/>
      <c r="GE56" s="84"/>
      <c r="GF56" s="84"/>
      <c r="GG56" s="84"/>
      <c r="GH56" s="84"/>
      <c r="GI56" s="84"/>
      <c r="GJ56" s="84"/>
      <c r="GK56" s="84"/>
      <c r="GL56" s="84"/>
      <c r="GM56" s="84"/>
      <c r="GN56" s="84"/>
      <c r="GO56" s="84"/>
      <c r="GP56" s="84"/>
      <c r="GQ56" s="84"/>
      <c r="GR56" s="84"/>
      <c r="GS56" s="84"/>
      <c r="GT56" s="84"/>
      <c r="GU56" s="84"/>
      <c r="GV56" s="84"/>
      <c r="GW56" s="84"/>
      <c r="GX56" s="84"/>
      <c r="GY56" s="84"/>
      <c r="GZ56" s="84"/>
      <c r="HA56" s="84"/>
      <c r="HB56" s="84"/>
      <c r="HC56" s="84"/>
      <c r="HD56" s="84"/>
      <c r="HE56" s="84"/>
      <c r="HF56" s="84"/>
      <c r="HG56" s="84"/>
    </row>
    <row r="57" spans="1:215" s="20" customFormat="1" ht="19.5" customHeight="1">
      <c r="A57" s="24"/>
      <c r="B57" s="34">
        <v>85415</v>
      </c>
      <c r="C57" s="34"/>
      <c r="D57" s="3" t="s">
        <v>68</v>
      </c>
      <c r="E57" s="38"/>
      <c r="F57" s="38"/>
      <c r="G57" s="38"/>
      <c r="H57" s="38"/>
      <c r="I57" s="38"/>
      <c r="J57" s="38"/>
      <c r="K57" s="38"/>
      <c r="L57" s="38"/>
      <c r="M57" s="38">
        <f aca="true" t="shared" si="59" ref="M57:R57">SUM(M58:M59)</f>
        <v>238136</v>
      </c>
      <c r="N57" s="38">
        <f t="shared" si="59"/>
        <v>0</v>
      </c>
      <c r="O57" s="38">
        <f t="shared" si="59"/>
        <v>49340</v>
      </c>
      <c r="P57" s="38">
        <f t="shared" si="59"/>
        <v>0</v>
      </c>
      <c r="Q57" s="38">
        <f t="shared" si="59"/>
        <v>287476</v>
      </c>
      <c r="R57" s="38">
        <f t="shared" si="59"/>
        <v>0</v>
      </c>
      <c r="S57" s="38">
        <f aca="true" t="shared" si="60" ref="S57:Z57">SUM(S58:S59)</f>
        <v>205109</v>
      </c>
      <c r="T57" s="38">
        <f t="shared" si="60"/>
        <v>0</v>
      </c>
      <c r="U57" s="38">
        <f t="shared" si="60"/>
        <v>492585</v>
      </c>
      <c r="V57" s="38">
        <f t="shared" si="60"/>
        <v>0</v>
      </c>
      <c r="W57" s="38">
        <f t="shared" si="60"/>
        <v>0</v>
      </c>
      <c r="X57" s="38">
        <f t="shared" si="60"/>
        <v>0</v>
      </c>
      <c r="Y57" s="38">
        <f t="shared" si="60"/>
        <v>492585</v>
      </c>
      <c r="Z57" s="38">
        <f t="shared" si="60"/>
        <v>0</v>
      </c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/>
      <c r="DC57" s="49"/>
      <c r="DD57" s="49"/>
      <c r="DE57" s="49"/>
      <c r="DF57" s="49"/>
      <c r="DG57" s="49"/>
      <c r="DH57" s="49"/>
      <c r="DI57" s="49"/>
      <c r="DJ57" s="49"/>
      <c r="DK57" s="49"/>
      <c r="DL57" s="49"/>
      <c r="DM57" s="49"/>
      <c r="DN57" s="49"/>
      <c r="DO57" s="49"/>
      <c r="DP57" s="49"/>
      <c r="DQ57" s="49"/>
      <c r="DR57" s="49"/>
      <c r="DS57" s="49"/>
      <c r="DT57" s="49"/>
      <c r="DU57" s="49"/>
      <c r="DV57" s="49"/>
      <c r="DW57" s="49"/>
      <c r="DX57" s="49"/>
      <c r="DY57" s="49"/>
      <c r="DZ57" s="49"/>
      <c r="EA57" s="49"/>
      <c r="EB57" s="49"/>
      <c r="EC57" s="49"/>
      <c r="ED57" s="49"/>
      <c r="EE57" s="49"/>
      <c r="EF57" s="49"/>
      <c r="EG57" s="49"/>
      <c r="EH57" s="49"/>
      <c r="EI57" s="49"/>
      <c r="EJ57" s="49"/>
      <c r="EK57" s="49"/>
      <c r="EL57" s="49"/>
      <c r="EM57" s="49"/>
      <c r="EN57" s="49"/>
      <c r="EO57" s="49"/>
      <c r="EP57" s="49"/>
      <c r="EQ57" s="49"/>
      <c r="ER57" s="49"/>
      <c r="ES57" s="49"/>
      <c r="ET57" s="49"/>
      <c r="EU57" s="49"/>
      <c r="EV57" s="49"/>
      <c r="EW57" s="49"/>
      <c r="EX57" s="49"/>
      <c r="EY57" s="49"/>
      <c r="EZ57" s="49"/>
      <c r="FA57" s="49"/>
      <c r="FB57" s="49"/>
      <c r="FC57" s="49"/>
      <c r="FD57" s="49"/>
      <c r="FE57" s="49"/>
      <c r="FF57" s="49"/>
      <c r="FG57" s="49"/>
      <c r="FH57" s="49"/>
      <c r="FI57" s="49"/>
      <c r="FJ57" s="49"/>
      <c r="FK57" s="49"/>
      <c r="FL57" s="49"/>
      <c r="FM57" s="49"/>
      <c r="FN57" s="49"/>
      <c r="FO57" s="49"/>
      <c r="FP57" s="49"/>
      <c r="FQ57" s="49"/>
      <c r="FR57" s="49"/>
      <c r="FS57" s="49"/>
      <c r="FT57" s="49"/>
      <c r="FU57" s="49"/>
      <c r="FV57" s="49"/>
      <c r="FW57" s="49"/>
      <c r="FX57" s="49"/>
      <c r="FY57" s="49"/>
      <c r="FZ57" s="49"/>
      <c r="GA57" s="49"/>
      <c r="GB57" s="49"/>
      <c r="GC57" s="49"/>
      <c r="GD57" s="49"/>
      <c r="GE57" s="49"/>
      <c r="GF57" s="49"/>
      <c r="GG57" s="49"/>
      <c r="GH57" s="49"/>
      <c r="GI57" s="49"/>
      <c r="GJ57" s="49"/>
      <c r="GK57" s="49"/>
      <c r="GL57" s="49"/>
      <c r="GM57" s="49"/>
      <c r="GN57" s="49"/>
      <c r="GO57" s="49"/>
      <c r="GP57" s="49"/>
      <c r="GQ57" s="49"/>
      <c r="GR57" s="49"/>
      <c r="GS57" s="49"/>
      <c r="GT57" s="49"/>
      <c r="GU57" s="49"/>
      <c r="GV57" s="49"/>
      <c r="GW57" s="49"/>
      <c r="GX57" s="49"/>
      <c r="GY57" s="49"/>
      <c r="GZ57" s="49"/>
      <c r="HA57" s="49"/>
      <c r="HB57" s="49"/>
      <c r="HC57" s="49"/>
      <c r="HD57" s="49"/>
      <c r="HE57" s="49"/>
      <c r="HF57" s="49"/>
      <c r="HG57" s="49"/>
    </row>
    <row r="58" spans="1:215" s="20" customFormat="1" ht="18.75" customHeight="1">
      <c r="A58" s="24"/>
      <c r="B58" s="34"/>
      <c r="C58" s="34">
        <v>3240</v>
      </c>
      <c r="D58" s="23" t="s">
        <v>69</v>
      </c>
      <c r="E58" s="38"/>
      <c r="F58" s="38"/>
      <c r="G58" s="38"/>
      <c r="H58" s="38"/>
      <c r="I58" s="38"/>
      <c r="J58" s="38"/>
      <c r="K58" s="38"/>
      <c r="L58" s="38"/>
      <c r="M58" s="38">
        <v>238136</v>
      </c>
      <c r="N58" s="38">
        <v>0</v>
      </c>
      <c r="O58" s="38">
        <v>-3640</v>
      </c>
      <c r="P58" s="38"/>
      <c r="Q58" s="38">
        <f>SUM(M58,O58)</f>
        <v>234496</v>
      </c>
      <c r="R58" s="38">
        <f>SUM(N58,P58)</f>
        <v>0</v>
      </c>
      <c r="S58" s="38">
        <v>205109</v>
      </c>
      <c r="T58" s="38"/>
      <c r="U58" s="38">
        <f>SUM(Q58,S58)</f>
        <v>439605</v>
      </c>
      <c r="V58" s="38">
        <f>SUM(R58,T58)</f>
        <v>0</v>
      </c>
      <c r="W58" s="38"/>
      <c r="X58" s="38"/>
      <c r="Y58" s="38">
        <f>SUM(U58,W58)</f>
        <v>439605</v>
      </c>
      <c r="Z58" s="38">
        <f>SUM(V58,X58)</f>
        <v>0</v>
      </c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  <c r="DQ58" s="49"/>
      <c r="DR58" s="49"/>
      <c r="DS58" s="49"/>
      <c r="DT58" s="49"/>
      <c r="DU58" s="49"/>
      <c r="DV58" s="49"/>
      <c r="DW58" s="49"/>
      <c r="DX58" s="49"/>
      <c r="DY58" s="49"/>
      <c r="DZ58" s="49"/>
      <c r="EA58" s="49"/>
      <c r="EB58" s="49"/>
      <c r="EC58" s="49"/>
      <c r="ED58" s="49"/>
      <c r="EE58" s="49"/>
      <c r="EF58" s="49"/>
      <c r="EG58" s="49"/>
      <c r="EH58" s="49"/>
      <c r="EI58" s="49"/>
      <c r="EJ58" s="49"/>
      <c r="EK58" s="49"/>
      <c r="EL58" s="49"/>
      <c r="EM58" s="49"/>
      <c r="EN58" s="49"/>
      <c r="EO58" s="49"/>
      <c r="EP58" s="49"/>
      <c r="EQ58" s="49"/>
      <c r="ER58" s="49"/>
      <c r="ES58" s="49"/>
      <c r="ET58" s="49"/>
      <c r="EU58" s="49"/>
      <c r="EV58" s="49"/>
      <c r="EW58" s="49"/>
      <c r="EX58" s="49"/>
      <c r="EY58" s="49"/>
      <c r="EZ58" s="49"/>
      <c r="FA58" s="49"/>
      <c r="FB58" s="49"/>
      <c r="FC58" s="49"/>
      <c r="FD58" s="49"/>
      <c r="FE58" s="49"/>
      <c r="FF58" s="49"/>
      <c r="FG58" s="49"/>
      <c r="FH58" s="49"/>
      <c r="FI58" s="49"/>
      <c r="FJ58" s="49"/>
      <c r="FK58" s="49"/>
      <c r="FL58" s="49"/>
      <c r="FM58" s="49"/>
      <c r="FN58" s="49"/>
      <c r="FO58" s="49"/>
      <c r="FP58" s="49"/>
      <c r="FQ58" s="49"/>
      <c r="FR58" s="49"/>
      <c r="FS58" s="49"/>
      <c r="FT58" s="49"/>
      <c r="FU58" s="49"/>
      <c r="FV58" s="49"/>
      <c r="FW58" s="49"/>
      <c r="FX58" s="49"/>
      <c r="FY58" s="49"/>
      <c r="FZ58" s="49"/>
      <c r="GA58" s="49"/>
      <c r="GB58" s="49"/>
      <c r="GC58" s="49"/>
      <c r="GD58" s="49"/>
      <c r="GE58" s="49"/>
      <c r="GF58" s="49"/>
      <c r="GG58" s="49"/>
      <c r="GH58" s="49"/>
      <c r="GI58" s="49"/>
      <c r="GJ58" s="49"/>
      <c r="GK58" s="49"/>
      <c r="GL58" s="49"/>
      <c r="GM58" s="49"/>
      <c r="GN58" s="49"/>
      <c r="GO58" s="49"/>
      <c r="GP58" s="49"/>
      <c r="GQ58" s="49"/>
      <c r="GR58" s="49"/>
      <c r="GS58" s="49"/>
      <c r="GT58" s="49"/>
      <c r="GU58" s="49"/>
      <c r="GV58" s="49"/>
      <c r="GW58" s="49"/>
      <c r="GX58" s="49"/>
      <c r="GY58" s="49"/>
      <c r="GZ58" s="49"/>
      <c r="HA58" s="49"/>
      <c r="HB58" s="49"/>
      <c r="HC58" s="49"/>
      <c r="HD58" s="49"/>
      <c r="HE58" s="49"/>
      <c r="HF58" s="49"/>
      <c r="HG58" s="49"/>
    </row>
    <row r="59" spans="1:215" s="20" customFormat="1" ht="18.75" customHeight="1">
      <c r="A59" s="24"/>
      <c r="B59" s="34"/>
      <c r="C59" s="34">
        <v>3260</v>
      </c>
      <c r="D59" s="23" t="s">
        <v>70</v>
      </c>
      <c r="E59" s="38"/>
      <c r="F59" s="38"/>
      <c r="G59" s="38"/>
      <c r="H59" s="38"/>
      <c r="I59" s="38"/>
      <c r="J59" s="38"/>
      <c r="K59" s="38"/>
      <c r="L59" s="38"/>
      <c r="M59" s="38">
        <v>0</v>
      </c>
      <c r="N59" s="38">
        <v>0</v>
      </c>
      <c r="O59" s="38">
        <f>3640+49340</f>
        <v>52980</v>
      </c>
      <c r="P59" s="38"/>
      <c r="Q59" s="38">
        <f>SUM(M59,O59)</f>
        <v>52980</v>
      </c>
      <c r="R59" s="38">
        <f>SUM(N59,P59)</f>
        <v>0</v>
      </c>
      <c r="S59" s="38"/>
      <c r="T59" s="38"/>
      <c r="U59" s="38">
        <f>SUM(Q59,S59)</f>
        <v>52980</v>
      </c>
      <c r="V59" s="38">
        <f>SUM(R59,T59)</f>
        <v>0</v>
      </c>
      <c r="W59" s="38"/>
      <c r="X59" s="38"/>
      <c r="Y59" s="38">
        <f>SUM(U59,W59)</f>
        <v>52980</v>
      </c>
      <c r="Z59" s="38">
        <f>SUM(V59,X59)</f>
        <v>0</v>
      </c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49"/>
      <c r="DQ59" s="49"/>
      <c r="DR59" s="49"/>
      <c r="DS59" s="49"/>
      <c r="DT59" s="49"/>
      <c r="DU59" s="49"/>
      <c r="DV59" s="49"/>
      <c r="DW59" s="49"/>
      <c r="DX59" s="49"/>
      <c r="DY59" s="49"/>
      <c r="DZ59" s="49"/>
      <c r="EA59" s="49"/>
      <c r="EB59" s="49"/>
      <c r="EC59" s="49"/>
      <c r="ED59" s="49"/>
      <c r="EE59" s="49"/>
      <c r="EF59" s="49"/>
      <c r="EG59" s="49"/>
      <c r="EH59" s="49"/>
      <c r="EI59" s="49"/>
      <c r="EJ59" s="49"/>
      <c r="EK59" s="49"/>
      <c r="EL59" s="49"/>
      <c r="EM59" s="49"/>
      <c r="EN59" s="49"/>
      <c r="EO59" s="49"/>
      <c r="EP59" s="49"/>
      <c r="EQ59" s="49"/>
      <c r="ER59" s="49"/>
      <c r="ES59" s="49"/>
      <c r="ET59" s="49"/>
      <c r="EU59" s="49"/>
      <c r="EV59" s="49"/>
      <c r="EW59" s="49"/>
      <c r="EX59" s="49"/>
      <c r="EY59" s="49"/>
      <c r="EZ59" s="49"/>
      <c r="FA59" s="49"/>
      <c r="FB59" s="49"/>
      <c r="FC59" s="49"/>
      <c r="FD59" s="49"/>
      <c r="FE59" s="49"/>
      <c r="FF59" s="49"/>
      <c r="FG59" s="49"/>
      <c r="FH59" s="49"/>
      <c r="FI59" s="49"/>
      <c r="FJ59" s="49"/>
      <c r="FK59" s="49"/>
      <c r="FL59" s="49"/>
      <c r="FM59" s="49"/>
      <c r="FN59" s="49"/>
      <c r="FO59" s="49"/>
      <c r="FP59" s="49"/>
      <c r="FQ59" s="49"/>
      <c r="FR59" s="49"/>
      <c r="FS59" s="49"/>
      <c r="FT59" s="49"/>
      <c r="FU59" s="49"/>
      <c r="FV59" s="49"/>
      <c r="FW59" s="49"/>
      <c r="FX59" s="49"/>
      <c r="FY59" s="49"/>
      <c r="FZ59" s="49"/>
      <c r="GA59" s="49"/>
      <c r="GB59" s="49"/>
      <c r="GC59" s="49"/>
      <c r="GD59" s="49"/>
      <c r="GE59" s="49"/>
      <c r="GF59" s="49"/>
      <c r="GG59" s="49"/>
      <c r="GH59" s="49"/>
      <c r="GI59" s="49"/>
      <c r="GJ59" s="49"/>
      <c r="GK59" s="49"/>
      <c r="GL59" s="49"/>
      <c r="GM59" s="49"/>
      <c r="GN59" s="49"/>
      <c r="GO59" s="49"/>
      <c r="GP59" s="49"/>
      <c r="GQ59" s="49"/>
      <c r="GR59" s="49"/>
      <c r="GS59" s="49"/>
      <c r="GT59" s="49"/>
      <c r="GU59" s="49"/>
      <c r="GV59" s="49"/>
      <c r="GW59" s="49"/>
      <c r="GX59" s="49"/>
      <c r="GY59" s="49"/>
      <c r="GZ59" s="49"/>
      <c r="HA59" s="49"/>
      <c r="HB59" s="49"/>
      <c r="HC59" s="49"/>
      <c r="HD59" s="49"/>
      <c r="HE59" s="49"/>
      <c r="HF59" s="49"/>
      <c r="HG59" s="49"/>
    </row>
    <row r="60" spans="1:215" s="85" customFormat="1" ht="25.5" customHeight="1">
      <c r="A60" s="69">
        <v>921</v>
      </c>
      <c r="B60" s="70"/>
      <c r="C60" s="70"/>
      <c r="D60" s="100" t="s">
        <v>80</v>
      </c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>
        <f aca="true" t="shared" si="61" ref="Q60:V60">SUM(Q61)</f>
        <v>0</v>
      </c>
      <c r="R60" s="83">
        <f t="shared" si="61"/>
        <v>0</v>
      </c>
      <c r="S60" s="83">
        <f t="shared" si="61"/>
        <v>7400</v>
      </c>
      <c r="T60" s="83">
        <f t="shared" si="61"/>
        <v>0</v>
      </c>
      <c r="U60" s="83">
        <f t="shared" si="61"/>
        <v>7400</v>
      </c>
      <c r="V60" s="83">
        <f t="shared" si="61"/>
        <v>0</v>
      </c>
      <c r="W60" s="83">
        <f>SUM(W61)</f>
        <v>0</v>
      </c>
      <c r="X60" s="83">
        <f>SUM(X61)</f>
        <v>0</v>
      </c>
      <c r="Y60" s="83">
        <f>SUM(Y61)</f>
        <v>7400</v>
      </c>
      <c r="Z60" s="83">
        <f>SUM(Z61)</f>
        <v>0</v>
      </c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4"/>
      <c r="CH60" s="84"/>
      <c r="CI60" s="84"/>
      <c r="CJ60" s="84"/>
      <c r="CK60" s="84"/>
      <c r="CL60" s="84"/>
      <c r="CM60" s="84"/>
      <c r="CN60" s="84"/>
      <c r="CO60" s="84"/>
      <c r="CP60" s="84"/>
      <c r="CQ60" s="84"/>
      <c r="CR60" s="84"/>
      <c r="CS60" s="84"/>
      <c r="CT60" s="84"/>
      <c r="CU60" s="84"/>
      <c r="CV60" s="84"/>
      <c r="CW60" s="84"/>
      <c r="CX60" s="84"/>
      <c r="CY60" s="84"/>
      <c r="CZ60" s="84"/>
      <c r="DA60" s="84"/>
      <c r="DB60" s="84"/>
      <c r="DC60" s="84"/>
      <c r="DD60" s="84"/>
      <c r="DE60" s="84"/>
      <c r="DF60" s="84"/>
      <c r="DG60" s="84"/>
      <c r="DH60" s="84"/>
      <c r="DI60" s="84"/>
      <c r="DJ60" s="84"/>
      <c r="DK60" s="84"/>
      <c r="DL60" s="84"/>
      <c r="DM60" s="84"/>
      <c r="DN60" s="84"/>
      <c r="DO60" s="84"/>
      <c r="DP60" s="84"/>
      <c r="DQ60" s="84"/>
      <c r="DR60" s="84"/>
      <c r="DS60" s="84"/>
      <c r="DT60" s="84"/>
      <c r="DU60" s="84"/>
      <c r="DV60" s="84"/>
      <c r="DW60" s="84"/>
      <c r="DX60" s="84"/>
      <c r="DY60" s="84"/>
      <c r="DZ60" s="84"/>
      <c r="EA60" s="84"/>
      <c r="EB60" s="84"/>
      <c r="EC60" s="84"/>
      <c r="ED60" s="84"/>
      <c r="EE60" s="84"/>
      <c r="EF60" s="84"/>
      <c r="EG60" s="84"/>
      <c r="EH60" s="84"/>
      <c r="EI60" s="84"/>
      <c r="EJ60" s="84"/>
      <c r="EK60" s="84"/>
      <c r="EL60" s="84"/>
      <c r="EM60" s="84"/>
      <c r="EN60" s="84"/>
      <c r="EO60" s="84"/>
      <c r="EP60" s="84"/>
      <c r="EQ60" s="84"/>
      <c r="ER60" s="84"/>
      <c r="ES60" s="84"/>
      <c r="ET60" s="84"/>
      <c r="EU60" s="84"/>
      <c r="EV60" s="84"/>
      <c r="EW60" s="84"/>
      <c r="EX60" s="84"/>
      <c r="EY60" s="84"/>
      <c r="EZ60" s="84"/>
      <c r="FA60" s="84"/>
      <c r="FB60" s="84"/>
      <c r="FC60" s="84"/>
      <c r="FD60" s="84"/>
      <c r="FE60" s="84"/>
      <c r="FF60" s="84"/>
      <c r="FG60" s="84"/>
      <c r="FH60" s="84"/>
      <c r="FI60" s="84"/>
      <c r="FJ60" s="84"/>
      <c r="FK60" s="84"/>
      <c r="FL60" s="84"/>
      <c r="FM60" s="84"/>
      <c r="FN60" s="84"/>
      <c r="FO60" s="84"/>
      <c r="FP60" s="84"/>
      <c r="FQ60" s="84"/>
      <c r="FR60" s="84"/>
      <c r="FS60" s="84"/>
      <c r="FT60" s="84"/>
      <c r="FU60" s="84"/>
      <c r="FV60" s="84"/>
      <c r="FW60" s="84"/>
      <c r="FX60" s="84"/>
      <c r="FY60" s="84"/>
      <c r="FZ60" s="84"/>
      <c r="GA60" s="84"/>
      <c r="GB60" s="84"/>
      <c r="GC60" s="84"/>
      <c r="GD60" s="84"/>
      <c r="GE60" s="84"/>
      <c r="GF60" s="84"/>
      <c r="GG60" s="84"/>
      <c r="GH60" s="84"/>
      <c r="GI60" s="84"/>
      <c r="GJ60" s="84"/>
      <c r="GK60" s="84"/>
      <c r="GL60" s="84"/>
      <c r="GM60" s="84"/>
      <c r="GN60" s="84"/>
      <c r="GO60" s="84"/>
      <c r="GP60" s="84"/>
      <c r="GQ60" s="84"/>
      <c r="GR60" s="84"/>
      <c r="GS60" s="84"/>
      <c r="GT60" s="84"/>
      <c r="GU60" s="84"/>
      <c r="GV60" s="84"/>
      <c r="GW60" s="84"/>
      <c r="GX60" s="84"/>
      <c r="GY60" s="84"/>
      <c r="GZ60" s="84"/>
      <c r="HA60" s="84"/>
      <c r="HB60" s="84"/>
      <c r="HC60" s="84"/>
      <c r="HD60" s="84"/>
      <c r="HE60" s="84"/>
      <c r="HF60" s="84"/>
      <c r="HG60" s="84"/>
    </row>
    <row r="61" spans="1:215" s="20" customFormat="1" ht="18" customHeight="1">
      <c r="A61" s="24"/>
      <c r="B61" s="34">
        <v>92109</v>
      </c>
      <c r="C61" s="34"/>
      <c r="D61" s="23" t="s">
        <v>79</v>
      </c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>
        <f aca="true" t="shared" si="62" ref="Q61:V61">SUM(Q62:Q63)</f>
        <v>0</v>
      </c>
      <c r="R61" s="38">
        <f t="shared" si="62"/>
        <v>0</v>
      </c>
      <c r="S61" s="38">
        <f t="shared" si="62"/>
        <v>7400</v>
      </c>
      <c r="T61" s="38">
        <f t="shared" si="62"/>
        <v>0</v>
      </c>
      <c r="U61" s="38">
        <f t="shared" si="62"/>
        <v>7400</v>
      </c>
      <c r="V61" s="38">
        <f t="shared" si="62"/>
        <v>0</v>
      </c>
      <c r="W61" s="38">
        <f>SUM(W62:W63)</f>
        <v>0</v>
      </c>
      <c r="X61" s="38">
        <f>SUM(X62:X63)</f>
        <v>0</v>
      </c>
      <c r="Y61" s="38">
        <f>SUM(Y62:Y63)</f>
        <v>7400</v>
      </c>
      <c r="Z61" s="38">
        <f>SUM(Z62:Z63)</f>
        <v>0</v>
      </c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9"/>
      <c r="CJ61" s="49"/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/>
      <c r="DA61" s="49"/>
      <c r="DB61" s="49"/>
      <c r="DC61" s="49"/>
      <c r="DD61" s="49"/>
      <c r="DE61" s="49"/>
      <c r="DF61" s="49"/>
      <c r="DG61" s="49"/>
      <c r="DH61" s="49"/>
      <c r="DI61" s="49"/>
      <c r="DJ61" s="49"/>
      <c r="DK61" s="49"/>
      <c r="DL61" s="49"/>
      <c r="DM61" s="49"/>
      <c r="DN61" s="49"/>
      <c r="DO61" s="49"/>
      <c r="DP61" s="49"/>
      <c r="DQ61" s="49"/>
      <c r="DR61" s="49"/>
      <c r="DS61" s="49"/>
      <c r="DT61" s="49"/>
      <c r="DU61" s="49"/>
      <c r="DV61" s="49"/>
      <c r="DW61" s="49"/>
      <c r="DX61" s="49"/>
      <c r="DY61" s="49"/>
      <c r="DZ61" s="49"/>
      <c r="EA61" s="49"/>
      <c r="EB61" s="49"/>
      <c r="EC61" s="49"/>
      <c r="ED61" s="49"/>
      <c r="EE61" s="49"/>
      <c r="EF61" s="49"/>
      <c r="EG61" s="49"/>
      <c r="EH61" s="49"/>
      <c r="EI61" s="49"/>
      <c r="EJ61" s="49"/>
      <c r="EK61" s="49"/>
      <c r="EL61" s="49"/>
      <c r="EM61" s="49"/>
      <c r="EN61" s="49"/>
      <c r="EO61" s="49"/>
      <c r="EP61" s="49"/>
      <c r="EQ61" s="49"/>
      <c r="ER61" s="49"/>
      <c r="ES61" s="49"/>
      <c r="ET61" s="49"/>
      <c r="EU61" s="49"/>
      <c r="EV61" s="49"/>
      <c r="EW61" s="49"/>
      <c r="EX61" s="49"/>
      <c r="EY61" s="49"/>
      <c r="EZ61" s="49"/>
      <c r="FA61" s="49"/>
      <c r="FB61" s="49"/>
      <c r="FC61" s="49"/>
      <c r="FD61" s="49"/>
      <c r="FE61" s="49"/>
      <c r="FF61" s="49"/>
      <c r="FG61" s="49"/>
      <c r="FH61" s="49"/>
      <c r="FI61" s="49"/>
      <c r="FJ61" s="49"/>
      <c r="FK61" s="49"/>
      <c r="FL61" s="49"/>
      <c r="FM61" s="49"/>
      <c r="FN61" s="49"/>
      <c r="FO61" s="49"/>
      <c r="FP61" s="49"/>
      <c r="FQ61" s="49"/>
      <c r="FR61" s="49"/>
      <c r="FS61" s="49"/>
      <c r="FT61" s="49"/>
      <c r="FU61" s="49"/>
      <c r="FV61" s="49"/>
      <c r="FW61" s="49"/>
      <c r="FX61" s="49"/>
      <c r="FY61" s="49"/>
      <c r="FZ61" s="49"/>
      <c r="GA61" s="49"/>
      <c r="GB61" s="49"/>
      <c r="GC61" s="49"/>
      <c r="GD61" s="49"/>
      <c r="GE61" s="49"/>
      <c r="GF61" s="49"/>
      <c r="GG61" s="49"/>
      <c r="GH61" s="49"/>
      <c r="GI61" s="49"/>
      <c r="GJ61" s="49"/>
      <c r="GK61" s="49"/>
      <c r="GL61" s="49"/>
      <c r="GM61" s="49"/>
      <c r="GN61" s="49"/>
      <c r="GO61" s="49"/>
      <c r="GP61" s="49"/>
      <c r="GQ61" s="49"/>
      <c r="GR61" s="49"/>
      <c r="GS61" s="49"/>
      <c r="GT61" s="49"/>
      <c r="GU61" s="49"/>
      <c r="GV61" s="49"/>
      <c r="GW61" s="49"/>
      <c r="GX61" s="49"/>
      <c r="GY61" s="49"/>
      <c r="GZ61" s="49"/>
      <c r="HA61" s="49"/>
      <c r="HB61" s="49"/>
      <c r="HC61" s="49"/>
      <c r="HD61" s="49"/>
      <c r="HE61" s="49"/>
      <c r="HF61" s="49"/>
      <c r="HG61" s="49"/>
    </row>
    <row r="62" spans="1:215" s="20" customFormat="1" ht="19.5" customHeight="1">
      <c r="A62" s="24"/>
      <c r="B62" s="34"/>
      <c r="C62" s="34">
        <v>4260</v>
      </c>
      <c r="D62" s="23" t="s">
        <v>78</v>
      </c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>
        <v>0</v>
      </c>
      <c r="R62" s="38">
        <v>0</v>
      </c>
      <c r="S62" s="38">
        <v>6600</v>
      </c>
      <c r="T62" s="38">
        <v>0</v>
      </c>
      <c r="U62" s="38">
        <f>SUM(Q62,S62)</f>
        <v>6600</v>
      </c>
      <c r="V62" s="38">
        <f>SUM(R62,T62)</f>
        <v>0</v>
      </c>
      <c r="W62" s="38"/>
      <c r="X62" s="38">
        <v>0</v>
      </c>
      <c r="Y62" s="38">
        <f>SUM(U62,W62)</f>
        <v>6600</v>
      </c>
      <c r="Z62" s="38">
        <f>SUM(V62,X62)</f>
        <v>0</v>
      </c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9"/>
      <c r="CJ62" s="49"/>
      <c r="CK62" s="49"/>
      <c r="CL62" s="49"/>
      <c r="CM62" s="49"/>
      <c r="CN62" s="49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49"/>
      <c r="CZ62" s="49"/>
      <c r="DA62" s="49"/>
      <c r="DB62" s="49"/>
      <c r="DC62" s="49"/>
      <c r="DD62" s="49"/>
      <c r="DE62" s="49"/>
      <c r="DF62" s="49"/>
      <c r="DG62" s="49"/>
      <c r="DH62" s="49"/>
      <c r="DI62" s="49"/>
      <c r="DJ62" s="49"/>
      <c r="DK62" s="49"/>
      <c r="DL62" s="49"/>
      <c r="DM62" s="49"/>
      <c r="DN62" s="49"/>
      <c r="DO62" s="49"/>
      <c r="DP62" s="49"/>
      <c r="DQ62" s="49"/>
      <c r="DR62" s="49"/>
      <c r="DS62" s="49"/>
      <c r="DT62" s="49"/>
      <c r="DU62" s="49"/>
      <c r="DV62" s="49"/>
      <c r="DW62" s="49"/>
      <c r="DX62" s="49"/>
      <c r="DY62" s="49"/>
      <c r="DZ62" s="49"/>
      <c r="EA62" s="49"/>
      <c r="EB62" s="49"/>
      <c r="EC62" s="49"/>
      <c r="ED62" s="49"/>
      <c r="EE62" s="49"/>
      <c r="EF62" s="49"/>
      <c r="EG62" s="49"/>
      <c r="EH62" s="49"/>
      <c r="EI62" s="49"/>
      <c r="EJ62" s="49"/>
      <c r="EK62" s="49"/>
      <c r="EL62" s="49"/>
      <c r="EM62" s="49"/>
      <c r="EN62" s="49"/>
      <c r="EO62" s="49"/>
      <c r="EP62" s="49"/>
      <c r="EQ62" s="49"/>
      <c r="ER62" s="49"/>
      <c r="ES62" s="49"/>
      <c r="ET62" s="49"/>
      <c r="EU62" s="49"/>
      <c r="EV62" s="49"/>
      <c r="EW62" s="49"/>
      <c r="EX62" s="49"/>
      <c r="EY62" s="49"/>
      <c r="EZ62" s="49"/>
      <c r="FA62" s="49"/>
      <c r="FB62" s="49"/>
      <c r="FC62" s="49"/>
      <c r="FD62" s="49"/>
      <c r="FE62" s="49"/>
      <c r="FF62" s="49"/>
      <c r="FG62" s="49"/>
      <c r="FH62" s="49"/>
      <c r="FI62" s="49"/>
      <c r="FJ62" s="49"/>
      <c r="FK62" s="49"/>
      <c r="FL62" s="49"/>
      <c r="FM62" s="49"/>
      <c r="FN62" s="49"/>
      <c r="FO62" s="49"/>
      <c r="FP62" s="49"/>
      <c r="FQ62" s="49"/>
      <c r="FR62" s="49"/>
      <c r="FS62" s="49"/>
      <c r="FT62" s="49"/>
      <c r="FU62" s="49"/>
      <c r="FV62" s="49"/>
      <c r="FW62" s="49"/>
      <c r="FX62" s="49"/>
      <c r="FY62" s="49"/>
      <c r="FZ62" s="49"/>
      <c r="GA62" s="49"/>
      <c r="GB62" s="49"/>
      <c r="GC62" s="49"/>
      <c r="GD62" s="49"/>
      <c r="GE62" s="49"/>
      <c r="GF62" s="49"/>
      <c r="GG62" s="49"/>
      <c r="GH62" s="49"/>
      <c r="GI62" s="49"/>
      <c r="GJ62" s="49"/>
      <c r="GK62" s="49"/>
      <c r="GL62" s="49"/>
      <c r="GM62" s="49"/>
      <c r="GN62" s="49"/>
      <c r="GO62" s="49"/>
      <c r="GP62" s="49"/>
      <c r="GQ62" s="49"/>
      <c r="GR62" s="49"/>
      <c r="GS62" s="49"/>
      <c r="GT62" s="49"/>
      <c r="GU62" s="49"/>
      <c r="GV62" s="49"/>
      <c r="GW62" s="49"/>
      <c r="GX62" s="49"/>
      <c r="GY62" s="49"/>
      <c r="GZ62" s="49"/>
      <c r="HA62" s="49"/>
      <c r="HB62" s="49"/>
      <c r="HC62" s="49"/>
      <c r="HD62" s="49"/>
      <c r="HE62" s="49"/>
      <c r="HF62" s="49"/>
      <c r="HG62" s="49"/>
    </row>
    <row r="63" spans="1:215" s="20" customFormat="1" ht="17.25" customHeight="1">
      <c r="A63" s="24"/>
      <c r="B63" s="34"/>
      <c r="C63" s="34">
        <v>4210</v>
      </c>
      <c r="D63" s="23" t="s">
        <v>54</v>
      </c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>
        <v>0</v>
      </c>
      <c r="R63" s="38">
        <v>0</v>
      </c>
      <c r="S63" s="38">
        <v>800</v>
      </c>
      <c r="T63" s="38">
        <v>0</v>
      </c>
      <c r="U63" s="38">
        <f>SUM(Q63,S63)</f>
        <v>800</v>
      </c>
      <c r="V63" s="38">
        <f>SUM(R63,T63)</f>
        <v>0</v>
      </c>
      <c r="W63" s="38"/>
      <c r="X63" s="38">
        <v>0</v>
      </c>
      <c r="Y63" s="38">
        <f>SUM(U63,W63)</f>
        <v>800</v>
      </c>
      <c r="Z63" s="38">
        <f>SUM(V63,X63)</f>
        <v>0</v>
      </c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9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49"/>
      <c r="DE63" s="49"/>
      <c r="DF63" s="49"/>
      <c r="DG63" s="49"/>
      <c r="DH63" s="49"/>
      <c r="DI63" s="49"/>
      <c r="DJ63" s="49"/>
      <c r="DK63" s="49"/>
      <c r="DL63" s="49"/>
      <c r="DM63" s="49"/>
      <c r="DN63" s="49"/>
      <c r="DO63" s="49"/>
      <c r="DP63" s="49"/>
      <c r="DQ63" s="49"/>
      <c r="DR63" s="49"/>
      <c r="DS63" s="49"/>
      <c r="DT63" s="49"/>
      <c r="DU63" s="49"/>
      <c r="DV63" s="49"/>
      <c r="DW63" s="49"/>
      <c r="DX63" s="49"/>
      <c r="DY63" s="49"/>
      <c r="DZ63" s="49"/>
      <c r="EA63" s="49"/>
      <c r="EB63" s="49"/>
      <c r="EC63" s="49"/>
      <c r="ED63" s="49"/>
      <c r="EE63" s="49"/>
      <c r="EF63" s="49"/>
      <c r="EG63" s="49"/>
      <c r="EH63" s="49"/>
      <c r="EI63" s="49"/>
      <c r="EJ63" s="49"/>
      <c r="EK63" s="49"/>
      <c r="EL63" s="49"/>
      <c r="EM63" s="49"/>
      <c r="EN63" s="49"/>
      <c r="EO63" s="49"/>
      <c r="EP63" s="49"/>
      <c r="EQ63" s="49"/>
      <c r="ER63" s="49"/>
      <c r="ES63" s="49"/>
      <c r="ET63" s="49"/>
      <c r="EU63" s="49"/>
      <c r="EV63" s="49"/>
      <c r="EW63" s="49"/>
      <c r="EX63" s="49"/>
      <c r="EY63" s="49"/>
      <c r="EZ63" s="49"/>
      <c r="FA63" s="49"/>
      <c r="FB63" s="49"/>
      <c r="FC63" s="49"/>
      <c r="FD63" s="49"/>
      <c r="FE63" s="49"/>
      <c r="FF63" s="49"/>
      <c r="FG63" s="49"/>
      <c r="FH63" s="49"/>
      <c r="FI63" s="49"/>
      <c r="FJ63" s="49"/>
      <c r="FK63" s="49"/>
      <c r="FL63" s="49"/>
      <c r="FM63" s="49"/>
      <c r="FN63" s="49"/>
      <c r="FO63" s="49"/>
      <c r="FP63" s="49"/>
      <c r="FQ63" s="49"/>
      <c r="FR63" s="49"/>
      <c r="FS63" s="49"/>
      <c r="FT63" s="49"/>
      <c r="FU63" s="49"/>
      <c r="FV63" s="49"/>
      <c r="FW63" s="49"/>
      <c r="FX63" s="49"/>
      <c r="FY63" s="49"/>
      <c r="FZ63" s="49"/>
      <c r="GA63" s="49"/>
      <c r="GB63" s="49"/>
      <c r="GC63" s="49"/>
      <c r="GD63" s="49"/>
      <c r="GE63" s="49"/>
      <c r="GF63" s="49"/>
      <c r="GG63" s="49"/>
      <c r="GH63" s="49"/>
      <c r="GI63" s="49"/>
      <c r="GJ63" s="49"/>
      <c r="GK63" s="49"/>
      <c r="GL63" s="49"/>
      <c r="GM63" s="49"/>
      <c r="GN63" s="49"/>
      <c r="GO63" s="49"/>
      <c r="GP63" s="49"/>
      <c r="GQ63" s="49"/>
      <c r="GR63" s="49"/>
      <c r="GS63" s="49"/>
      <c r="GT63" s="49"/>
      <c r="GU63" s="49"/>
      <c r="GV63" s="49"/>
      <c r="GW63" s="49"/>
      <c r="GX63" s="49"/>
      <c r="GY63" s="49"/>
      <c r="GZ63" s="49"/>
      <c r="HA63" s="49"/>
      <c r="HB63" s="49"/>
      <c r="HC63" s="49"/>
      <c r="HD63" s="49"/>
      <c r="HE63" s="49"/>
      <c r="HF63" s="49"/>
      <c r="HG63" s="49"/>
    </row>
    <row r="64" spans="1:215" ht="23.25" customHeight="1">
      <c r="A64" s="107" t="s">
        <v>8</v>
      </c>
      <c r="B64" s="107"/>
      <c r="C64" s="107"/>
      <c r="D64" s="107"/>
      <c r="E64" s="14">
        <f>SUM(E31,E19,)</f>
        <v>2301356</v>
      </c>
      <c r="F64" s="14">
        <f>SUM(F31,F19,)</f>
        <v>7100461</v>
      </c>
      <c r="G64" s="14">
        <f>SUM(G31,G19,)</f>
        <v>0</v>
      </c>
      <c r="H64" s="14">
        <f>SUM(H31,H19,)</f>
        <v>3280</v>
      </c>
      <c r="I64" s="14">
        <f>SUM(I31,I19,I4,I26)</f>
        <v>2301356</v>
      </c>
      <c r="J64" s="14">
        <f>SUM(J31,J19,J4,J26)</f>
        <v>7103741</v>
      </c>
      <c r="K64" s="14">
        <f>SUM(K31,K19,K4,K26)</f>
        <v>215130</v>
      </c>
      <c r="L64" s="14">
        <f>SUM(L31,L19,L4,L26)</f>
        <v>277570</v>
      </c>
      <c r="M64" s="14">
        <f>SUM(M31,M19,M4,M26,M56)</f>
        <v>2754622</v>
      </c>
      <c r="N64" s="14">
        <f>SUM(N31,N19,N4,N26,N56)</f>
        <v>7381311</v>
      </c>
      <c r="O64" s="14">
        <f>SUM(O31,O19,O4,O26,O56)</f>
        <v>253880</v>
      </c>
      <c r="P64" s="14">
        <f>SUM(P31,P19,P4,P26,P56)</f>
        <v>417780</v>
      </c>
      <c r="Q64" s="14">
        <f aca="true" t="shared" si="63" ref="Q64:V64">SUM(Q31,Q19,Q4,Q26,Q56,Q12,Q60,Q16)</f>
        <v>3008502</v>
      </c>
      <c r="R64" s="14">
        <f t="shared" si="63"/>
        <v>7799091</v>
      </c>
      <c r="S64" s="14">
        <f t="shared" si="63"/>
        <v>463213</v>
      </c>
      <c r="T64" s="14">
        <f t="shared" si="63"/>
        <v>346388</v>
      </c>
      <c r="U64" s="14">
        <f t="shared" si="63"/>
        <v>3471715</v>
      </c>
      <c r="V64" s="14">
        <f t="shared" si="63"/>
        <v>8145479</v>
      </c>
      <c r="W64" s="14">
        <f>SUM(W31,W19,W4,W26,W56,W12,W60,W16)</f>
        <v>0</v>
      </c>
      <c r="X64" s="14">
        <f>SUM(X31,X19,X4,X26,X56,X12,X60,X16)</f>
        <v>18096</v>
      </c>
      <c r="Y64" s="14">
        <f>SUM(Y31,Y19,Y4,Y26,Y56,Y12,Y60,Y16)</f>
        <v>3471715</v>
      </c>
      <c r="Z64" s="14">
        <f>SUM(Z31,Z19,Z4,Z26,Z56,Z12,Z60,Z16)</f>
        <v>8163575</v>
      </c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  <c r="GQ64" s="45"/>
      <c r="GR64" s="45"/>
      <c r="GS64" s="45"/>
      <c r="GT64" s="45"/>
      <c r="GU64" s="45"/>
      <c r="GV64" s="45"/>
      <c r="GW64" s="45"/>
      <c r="GX64" s="45"/>
      <c r="GY64" s="45"/>
      <c r="GZ64" s="45"/>
      <c r="HA64" s="45"/>
      <c r="HB64" s="45"/>
      <c r="HC64" s="45"/>
      <c r="HD64" s="45"/>
      <c r="HE64" s="45"/>
      <c r="HF64" s="45"/>
      <c r="HG64" s="45"/>
    </row>
    <row r="66" spans="5:26" ht="18" customHeight="1">
      <c r="E66" s="54" t="s">
        <v>29</v>
      </c>
      <c r="F66" s="55">
        <f>SUM(E64:F64)</f>
        <v>9401817</v>
      </c>
      <c r="G66" s="54" t="s">
        <v>29</v>
      </c>
      <c r="H66" s="55">
        <f>SUM(G64:H64)</f>
        <v>3280</v>
      </c>
      <c r="I66" s="54" t="s">
        <v>29</v>
      </c>
      <c r="J66" s="55">
        <f>SUM(I64:J64)</f>
        <v>9405097</v>
      </c>
      <c r="K66" s="54" t="s">
        <v>29</v>
      </c>
      <c r="L66" s="55">
        <f>SUM(K64:L64)</f>
        <v>492700</v>
      </c>
      <c r="M66" s="54" t="s">
        <v>29</v>
      </c>
      <c r="N66" s="55">
        <f>SUM(M64:N64)</f>
        <v>10135933</v>
      </c>
      <c r="O66" s="54" t="s">
        <v>29</v>
      </c>
      <c r="P66" s="55">
        <f>SUM(O64:P64)</f>
        <v>671660</v>
      </c>
      <c r="Q66" s="54" t="s">
        <v>29</v>
      </c>
      <c r="R66" s="55">
        <f>SUM(Q64:R64)</f>
        <v>10807593</v>
      </c>
      <c r="S66" s="54" t="s">
        <v>29</v>
      </c>
      <c r="T66" s="55">
        <f>SUM(S64:T64)</f>
        <v>809601</v>
      </c>
      <c r="U66" s="54" t="s">
        <v>29</v>
      </c>
      <c r="V66" s="55">
        <f>SUM(U64:V64)</f>
        <v>11617194</v>
      </c>
      <c r="W66" s="54" t="s">
        <v>29</v>
      </c>
      <c r="X66" s="55">
        <f>SUM(W64:X64)</f>
        <v>18096</v>
      </c>
      <c r="Y66" s="54" t="s">
        <v>29</v>
      </c>
      <c r="Z66" s="55">
        <f>SUM(Y64:Z64)</f>
        <v>11635290</v>
      </c>
    </row>
    <row r="67" spans="5:26" ht="12.75"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</row>
    <row r="68" spans="5:26" ht="12.75"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5:26" ht="12.75"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</row>
    <row r="70" spans="5:26" ht="12.75"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5:26" ht="12.75"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</row>
    <row r="72" spans="5:26" ht="12.75"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5:26" ht="12.75"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</row>
    <row r="74" spans="5:26" ht="12.75"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</row>
    <row r="75" spans="5:26" ht="12.75"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5:26" ht="12.75"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5:26" ht="12.75"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</row>
    <row r="78" spans="5:26" ht="12.75"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5:26" ht="12.75"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5:26" ht="12.75"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5:26" ht="12.75"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5:26" ht="12.75"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</sheetData>
  <sheetProtection/>
  <mergeCells count="17">
    <mergeCell ref="K2:L2"/>
    <mergeCell ref="M2:N2"/>
    <mergeCell ref="G2:H2"/>
    <mergeCell ref="I2:J2"/>
    <mergeCell ref="S2:T2"/>
    <mergeCell ref="U2:V2"/>
    <mergeCell ref="Q2:R2"/>
    <mergeCell ref="W2:X2"/>
    <mergeCell ref="Y2:Z2"/>
    <mergeCell ref="A1:Z1"/>
    <mergeCell ref="A64:D64"/>
    <mergeCell ref="E2:F2"/>
    <mergeCell ref="A2:A3"/>
    <mergeCell ref="B2:B3"/>
    <mergeCell ref="C2:C3"/>
    <mergeCell ref="O2:P2"/>
    <mergeCell ref="D2:D3"/>
  </mergeCells>
  <printOptions horizontalCentered="1"/>
  <pageMargins left="0.35433070866141736" right="0.31496062992125984" top="0.7874015748031497" bottom="0.7874015748031497" header="0.5118110236220472" footer="0.31496062992125984"/>
  <pageSetup firstPageNumber="4" useFirstPageNumber="1" horizontalDpi="600" verticalDpi="600" orientation="portrait" paperSize="9" scale="85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w Trzciance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w Trzciance</dc:creator>
  <cp:keywords/>
  <dc:description/>
  <cp:lastModifiedBy>t</cp:lastModifiedBy>
  <cp:lastPrinted>2011-12-06T10:53:18Z</cp:lastPrinted>
  <dcterms:created xsi:type="dcterms:W3CDTF">2002-10-21T08:56:44Z</dcterms:created>
  <dcterms:modified xsi:type="dcterms:W3CDTF">2011-12-07T14:53:38Z</dcterms:modified>
  <cp:category/>
  <cp:version/>
  <cp:contentType/>
  <cp:contentStatus/>
</cp:coreProperties>
</file>