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. nr 8" sheetId="1" r:id="rId1"/>
  </sheets>
  <definedNames>
    <definedName name="_xlnm.Print_Titles" localSheetId="0">'zał. nr 8'!$7:$7</definedName>
    <definedName name="_xlnm.Print_Titles_1">'zał. nr 8'!$7:$7</definedName>
  </definedNames>
  <calcPr fullCalcOnLoad="1"/>
</workbook>
</file>

<file path=xl/sharedStrings.xml><?xml version="1.0" encoding="utf-8"?>
<sst xmlns="http://schemas.openxmlformats.org/spreadsheetml/2006/main" count="100" uniqueCount="44">
  <si>
    <t xml:space="preserve">Załącznik Nr 8 </t>
  </si>
  <si>
    <t>do Uchwały Nr XXVIII/180/12</t>
  </si>
  <si>
    <t xml:space="preserve">Rady Miejskiej Trzcianki </t>
  </si>
  <si>
    <t>Załącznik Nr 3</t>
  </si>
  <si>
    <t>z dnia 28 czerwca 2012 r.</t>
  </si>
  <si>
    <t xml:space="preserve">Dochody i wydatki związane z realizacją zadań z zakresu administracji rządowej i innych zadań zleconych gminie odrębnymi ustawami w 2012 roku </t>
  </si>
  <si>
    <t>1. Dochody</t>
  </si>
  <si>
    <t>dział</t>
  </si>
  <si>
    <t>rozdział</t>
  </si>
  <si>
    <t>§</t>
  </si>
  <si>
    <t>nazwa</t>
  </si>
  <si>
    <t>plan</t>
  </si>
  <si>
    <t>zmiany</t>
  </si>
  <si>
    <t>plan przed zmianami</t>
  </si>
  <si>
    <t>plan po zmianach</t>
  </si>
  <si>
    <t xml:space="preserve">plan 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</si>
  <si>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</si>
  <si>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</si>
  <si>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</si>
  <si>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</si>
  <si>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</si>
  <si>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750</t>
  </si>
  <si>
    <t xml:space="preserve">Administracja publiczna </t>
  </si>
  <si>
    <t>urzędy wojewódzkie</t>
  </si>
  <si>
    <t>2010</t>
  </si>
  <si>
    <t>Urzędy naczelnych organów władzy państwowej, kontroli i ochrony prawa oraz sądownictwa</t>
  </si>
  <si>
    <t>urzędy naczelnych organów władzy państwowej, kontroli i ochrony prawa</t>
  </si>
  <si>
    <t>852</t>
  </si>
  <si>
    <t xml:space="preserve">Pomoc społeczna 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</si>
  <si>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</si>
  <si>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</si>
  <si>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</si>
  <si>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razem</t>
  </si>
  <si>
    <t>2. Wydatki</t>
  </si>
  <si>
    <t>wynagrodzenia osobowe pracowników</t>
  </si>
  <si>
    <t>skladki na ubezpieczenia społeczne</t>
  </si>
  <si>
    <t>składki na Fundusz Pracy</t>
  </si>
  <si>
    <t>zakup materiałów i wyposażenia</t>
  </si>
  <si>
    <t>zakup usług pozostałych</t>
  </si>
  <si>
    <t>różne opłaty i składki</t>
  </si>
  <si>
    <t>dodatkowe wynagrodzenie roczne</t>
  </si>
  <si>
    <t>odpisy na zakładowy fundusz świadczeń socjalnych</t>
  </si>
  <si>
    <t>świadczenia społeczne</t>
  </si>
  <si>
    <t>składki na ubezpieczenia zdrowotne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</si>
</sst>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#,##0.00_ ;\-#,##0.00\ "/>
  </numFmts>
  <fonts count="8">
    <font>
      <sz val="10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1">
    <xf numFmtId="164" fontId="0" fillId="0" borderId="0" xfId="0" applyAlignment="1">
      <alignment/>
    </xf>
    <xf numFmtId="164" fontId="3" fillId="0" borderId="0" xfId="22" applyFont="1" applyAlignment="1">
      <alignment horizontal="center"/>
      <protection/>
    </xf>
    <xf numFmtId="164" fontId="3" fillId="0" borderId="0" xfId="22" applyFont="1">
      <alignment/>
      <protection/>
    </xf>
    <xf numFmtId="164" fontId="2" fillId="0" borderId="0" xfId="22">
      <alignment/>
      <protection/>
    </xf>
    <xf numFmtId="164" fontId="4" fillId="0" borderId="0" xfId="22" applyFont="1">
      <alignment/>
      <protection/>
    </xf>
    <xf numFmtId="164" fontId="3" fillId="0" borderId="0" xfId="22" applyFont="1" applyFill="1" applyAlignment="1">
      <alignment horizontal="center"/>
      <protection/>
    </xf>
    <xf numFmtId="164" fontId="3" fillId="0" borderId="0" xfId="22" applyFont="1" applyFill="1">
      <alignment/>
      <protection/>
    </xf>
    <xf numFmtId="166" fontId="4" fillId="0" borderId="0" xfId="22" applyNumberFormat="1" applyFont="1" applyFill="1" applyAlignment="1">
      <alignment vertical="center"/>
      <protection/>
    </xf>
    <xf numFmtId="164" fontId="5" fillId="0" borderId="0" xfId="22" applyFont="1" applyFill="1" applyBorder="1" applyAlignment="1">
      <alignment horizontal="center" vertical="center" wrapText="1"/>
      <protection/>
    </xf>
    <xf numFmtId="164" fontId="6" fillId="0" borderId="1" xfId="22" applyFont="1" applyFill="1" applyBorder="1" applyAlignment="1">
      <alignment horizontal="left" vertical="center"/>
      <protection/>
    </xf>
    <xf numFmtId="164" fontId="6" fillId="0" borderId="1" xfId="22" applyFont="1" applyFill="1" applyBorder="1" applyAlignment="1">
      <alignment horizontal="center" vertical="center" wrapText="1"/>
      <protection/>
    </xf>
    <xf numFmtId="164" fontId="6" fillId="0" borderId="1" xfId="22" applyFont="1" applyFill="1" applyBorder="1" applyAlignment="1">
      <alignment horizontal="left" vertical="center" wrapText="1"/>
      <protection/>
    </xf>
    <xf numFmtId="164" fontId="6" fillId="2" borderId="2" xfId="22" applyFont="1" applyFill="1" applyBorder="1" applyAlignment="1">
      <alignment horizontal="center" vertical="center" wrapText="1"/>
      <protection/>
    </xf>
    <xf numFmtId="164" fontId="6" fillId="2" borderId="3" xfId="22" applyFont="1" applyFill="1" applyBorder="1" applyAlignment="1">
      <alignment horizontal="center" vertical="center" wrapText="1"/>
      <protection/>
    </xf>
    <xf numFmtId="167" fontId="6" fillId="2" borderId="2" xfId="22" applyNumberFormat="1" applyFont="1" applyFill="1" applyBorder="1" applyAlignment="1">
      <alignment horizontal="center" vertical="center" wrapText="1"/>
      <protection/>
    </xf>
    <xf numFmtId="164" fontId="7" fillId="0" borderId="4" xfId="22" applyFont="1" applyFill="1" applyBorder="1" applyAlignment="1">
      <alignment horizontal="left" vertical="center" indent="1"/>
      <protection/>
    </xf>
    <xf numFmtId="167" fontId="6" fillId="2" borderId="2" xfId="22" applyNumberFormat="1" applyFont="1" applyFill="1" applyBorder="1" applyAlignment="1">
      <alignment horizontal="right" vertical="center" wrapText="1"/>
      <protection/>
    </xf>
    <xf numFmtId="164" fontId="4" fillId="2" borderId="2" xfId="22" applyFont="1" applyFill="1" applyBorder="1" applyAlignment="1">
      <alignment horizontal="center" vertical="center" wrapText="1"/>
      <protection/>
    </xf>
    <xf numFmtId="164" fontId="4" fillId="2" borderId="3" xfId="22" applyFont="1" applyFill="1" applyBorder="1" applyAlignment="1">
      <alignment horizontal="center" vertical="center" wrapText="1"/>
      <protection/>
    </xf>
    <xf numFmtId="164" fontId="4" fillId="2" borderId="2" xfId="22" applyFont="1" applyFill="1" applyBorder="1" applyAlignment="1">
      <alignment horizontal="left" vertical="center" wrapText="1" indent="1"/>
      <protection/>
    </xf>
    <xf numFmtId="167" fontId="4" fillId="2" borderId="2" xfId="22" applyNumberFormat="1" applyFont="1" applyFill="1" applyBorder="1" applyAlignment="1">
      <alignment horizontal="center" vertical="center" wrapText="1"/>
      <protection/>
    </xf>
    <xf numFmtId="167" fontId="4" fillId="2" borderId="2" xfId="22" applyNumberFormat="1" applyFont="1" applyFill="1" applyBorder="1" applyAlignment="1">
      <alignment horizontal="right" vertical="center" wrapText="1"/>
      <protection/>
    </xf>
    <xf numFmtId="164" fontId="4" fillId="2" borderId="2" xfId="22" applyFont="1" applyFill="1" applyBorder="1" applyAlignment="1">
      <alignment horizontal="center" vertical="center"/>
      <protection/>
    </xf>
    <xf numFmtId="164" fontId="4" fillId="2" borderId="3" xfId="22" applyFont="1" applyFill="1" applyBorder="1" applyAlignment="1">
      <alignment horizontal="center" vertical="center"/>
      <protection/>
    </xf>
    <xf numFmtId="164" fontId="6" fillId="2" borderId="2" xfId="22" applyFont="1" applyFill="1" applyBorder="1" applyAlignment="1">
      <alignment horizontal="left" vertical="center" wrapText="1" indent="1"/>
      <protection/>
    </xf>
    <xf numFmtId="167" fontId="4" fillId="2" borderId="2" xfId="22" applyNumberFormat="1" applyFont="1" applyFill="1" applyBorder="1" applyAlignment="1">
      <alignment horizontal="right" vertical="center"/>
      <protection/>
    </xf>
    <xf numFmtId="164" fontId="6" fillId="2" borderId="2" xfId="22" applyFont="1" applyFill="1" applyBorder="1" applyAlignment="1">
      <alignment horizontal="center" vertical="center"/>
      <protection/>
    </xf>
    <xf numFmtId="164" fontId="6" fillId="2" borderId="3" xfId="22" applyFont="1" applyFill="1" applyBorder="1" applyAlignment="1">
      <alignment horizontal="center" vertical="center"/>
      <protection/>
    </xf>
    <xf numFmtId="166" fontId="6" fillId="2" borderId="2" xfId="22" applyNumberFormat="1" applyFont="1" applyFill="1" applyBorder="1" applyAlignment="1">
      <alignment horizontal="right" vertical="center"/>
      <protection/>
    </xf>
    <xf numFmtId="166" fontId="4" fillId="2" borderId="2" xfId="22" applyNumberFormat="1" applyFont="1" applyFill="1" applyBorder="1" applyAlignment="1">
      <alignment horizontal="right" vertical="center"/>
      <protection/>
    </xf>
    <xf numFmtId="164" fontId="4" fillId="0" borderId="2" xfId="22" applyFont="1" applyFill="1" applyBorder="1" applyAlignment="1">
      <alignment horizontal="center" vertical="center"/>
      <protection/>
    </xf>
    <xf numFmtId="164" fontId="4" fillId="0" borderId="3" xfId="22" applyFont="1" applyFill="1" applyBorder="1" applyAlignment="1">
      <alignment horizontal="center" vertical="center"/>
      <protection/>
    </xf>
    <xf numFmtId="164" fontId="4" fillId="0" borderId="4" xfId="22" applyFont="1" applyFill="1" applyBorder="1" applyAlignment="1">
      <alignment horizontal="left" vertical="center" wrapText="1" indent="1"/>
      <protection/>
    </xf>
    <xf numFmtId="164" fontId="4" fillId="2" borderId="0" xfId="22" applyFont="1" applyFill="1" applyBorder="1" applyAlignment="1">
      <alignment horizontal="center" vertical="center"/>
      <protection/>
    </xf>
    <xf numFmtId="164" fontId="4" fillId="2" borderId="0" xfId="22" applyFont="1" applyFill="1" applyBorder="1" applyAlignment="1">
      <alignment horizontal="center" vertical="center" wrapText="1"/>
      <protection/>
    </xf>
    <xf numFmtId="164" fontId="6" fillId="2" borderId="1" xfId="22" applyFont="1" applyFill="1" applyBorder="1" applyAlignment="1">
      <alignment horizontal="left" vertical="center"/>
      <protection/>
    </xf>
    <xf numFmtId="164" fontId="6" fillId="2" borderId="1" xfId="22" applyFont="1" applyFill="1" applyBorder="1" applyAlignment="1">
      <alignment horizontal="center" vertical="center"/>
      <protection/>
    </xf>
    <xf numFmtId="164" fontId="6" fillId="0" borderId="2" xfId="22" applyFont="1" applyBorder="1" applyAlignment="1">
      <alignment horizontal="center" vertical="center" wrapText="1"/>
      <protection/>
    </xf>
    <xf numFmtId="164" fontId="4" fillId="0" borderId="0" xfId="22" applyFont="1" applyAlignment="1">
      <alignment vertical="center"/>
      <protection/>
    </xf>
    <xf numFmtId="166" fontId="6" fillId="0" borderId="2" xfId="22" applyNumberFormat="1" applyFont="1" applyBorder="1" applyAlignment="1">
      <alignment horizontal="right" vertical="center" wrapText="1"/>
      <protection/>
    </xf>
    <xf numFmtId="164" fontId="6" fillId="0" borderId="0" xfId="22" applyFont="1" applyAlignment="1">
      <alignment vertical="center"/>
      <protection/>
    </xf>
    <xf numFmtId="164" fontId="4" fillId="0" borderId="2" xfId="22" applyFont="1" applyBorder="1" applyAlignment="1">
      <alignment horizontal="center" vertical="center" wrapText="1"/>
      <protection/>
    </xf>
    <xf numFmtId="166" fontId="4" fillId="0" borderId="2" xfId="22" applyNumberFormat="1" applyFont="1" applyBorder="1" applyAlignment="1">
      <alignment horizontal="right" vertical="center" wrapText="1"/>
      <protection/>
    </xf>
    <xf numFmtId="166" fontId="4" fillId="0" borderId="2" xfId="22" applyNumberFormat="1" applyFont="1" applyBorder="1" applyAlignment="1">
      <alignment horizontal="right" vertical="center"/>
      <protection/>
    </xf>
    <xf numFmtId="164" fontId="6" fillId="0" borderId="0" xfId="22" applyFont="1">
      <alignment/>
      <protection/>
    </xf>
    <xf numFmtId="164" fontId="4" fillId="2" borderId="4" xfId="22" applyFont="1" applyFill="1" applyBorder="1" applyAlignment="1">
      <alignment horizontal="left" vertical="center" wrapText="1" indent="1"/>
      <protection/>
    </xf>
    <xf numFmtId="164" fontId="6" fillId="0" borderId="5" xfId="22" applyFont="1" applyFill="1" applyBorder="1" applyAlignment="1">
      <alignment horizontal="center" vertical="center" wrapText="1"/>
      <protection/>
    </xf>
    <xf numFmtId="164" fontId="6" fillId="0" borderId="5" xfId="22" applyFont="1" applyFill="1" applyBorder="1" applyAlignment="1">
      <alignment horizontal="center" vertical="center"/>
      <protection/>
    </xf>
    <xf numFmtId="164" fontId="6" fillId="0" borderId="6" xfId="22" applyFont="1" applyFill="1" applyBorder="1" applyAlignment="1">
      <alignment horizontal="center" vertical="center"/>
      <protection/>
    </xf>
    <xf numFmtId="164" fontId="6" fillId="2" borderId="4" xfId="22" applyFont="1" applyFill="1" applyBorder="1" applyAlignment="1">
      <alignment horizontal="center" vertical="center" wrapText="1"/>
      <protection/>
    </xf>
    <xf numFmtId="167" fontId="6" fillId="2" borderId="2" xfId="22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5.00390625" style="1" customWidth="1"/>
    <col min="2" max="2" width="7.28125" style="1" customWidth="1"/>
    <col min="3" max="3" width="5.00390625" style="2" customWidth="1"/>
    <col min="4" max="4" width="40.421875" style="2" customWidth="1"/>
    <col min="5" max="10" width="0" style="2" hidden="1" customWidth="1"/>
    <col min="11" max="11" width="12.7109375" style="2" customWidth="1"/>
    <col min="12" max="12" width="11.7109375" style="2" customWidth="1"/>
    <col min="13" max="13" width="12.7109375" style="2" customWidth="1"/>
    <col min="14" max="16384" width="9.28125" style="3" customWidth="1"/>
  </cols>
  <sheetData>
    <row r="1" spans="11:12" ht="12.75">
      <c r="K1" s="4" t="s">
        <v>0</v>
      </c>
      <c r="L1" s="4"/>
    </row>
    <row r="2" spans="11:12" ht="12.75">
      <c r="K2" s="4" t="s">
        <v>1</v>
      </c>
      <c r="L2" s="4"/>
    </row>
    <row r="3" spans="11:12" ht="12.75">
      <c r="K3" s="4" t="s">
        <v>2</v>
      </c>
      <c r="L3" s="4"/>
    </row>
    <row r="4" spans="1:13" ht="12.75">
      <c r="A4" s="5"/>
      <c r="B4" s="5"/>
      <c r="C4" s="6"/>
      <c r="D4" s="6"/>
      <c r="E4" s="7"/>
      <c r="F4" s="7" t="s">
        <v>3</v>
      </c>
      <c r="G4" s="7"/>
      <c r="H4" s="7" t="s">
        <v>3</v>
      </c>
      <c r="I4" s="7"/>
      <c r="J4" s="7" t="s">
        <v>3</v>
      </c>
      <c r="K4" s="7" t="s">
        <v>4</v>
      </c>
      <c r="L4" s="7"/>
      <c r="M4" s="7"/>
    </row>
    <row r="5" spans="1:13" ht="34.5" customHeight="1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4" customFormat="1" ht="18" customHeight="1">
      <c r="A6" s="9" t="s">
        <v>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4" customFormat="1" ht="30.75" customHeight="1">
      <c r="A7" s="12" t="s">
        <v>7</v>
      </c>
      <c r="B7" s="12" t="s">
        <v>8</v>
      </c>
      <c r="C7" s="13" t="s">
        <v>9</v>
      </c>
      <c r="D7" s="12" t="s">
        <v>10</v>
      </c>
      <c r="E7" s="14" t="s">
        <v>11</v>
      </c>
      <c r="F7" s="14" t="s">
        <v>12</v>
      </c>
      <c r="G7" s="14" t="s">
        <v>13</v>
      </c>
      <c r="H7" s="14" t="s">
        <v>12</v>
      </c>
      <c r="I7" s="14" t="s">
        <v>14</v>
      </c>
      <c r="J7" s="14" t="s">
        <v>12</v>
      </c>
      <c r="K7" s="14" t="s">
        <v>15</v>
      </c>
      <c r="L7" s="14" t="s">
        <v>12</v>
      </c>
      <c r="M7" s="14" t="s">
        <v>14</v>
      </c>
    </row>
    <row r="8" spans="1:13" s="4" customFormat="1" ht="21.75" customHeight="1">
      <c r="A8" s="12" t="s">
        <v>16</v>
      </c>
      <c r="B8" s="12"/>
      <c r="C8" s="13"/>
      <c r="D8" s="15" t="s">
        <v>17</v>
      </c>
      <c r="E8" s="14"/>
      <c r="F8" s="14"/>
      <c r="G8" s="14"/>
      <c r="H8" s="14"/>
      <c r="I8" s="16">
        <f aca="true" t="shared" si="0" ref="I8:M9">SUM(I9)</f>
        <v>0</v>
      </c>
      <c r="J8" s="16">
        <f t="shared" si="0"/>
        <v>304701</v>
      </c>
      <c r="K8" s="16">
        <f t="shared" si="0"/>
        <v>304701</v>
      </c>
      <c r="L8" s="16">
        <f t="shared" si="0"/>
        <v>0</v>
      </c>
      <c r="M8" s="16">
        <f t="shared" si="0"/>
        <v>304701</v>
      </c>
    </row>
    <row r="9" spans="1:13" s="4" customFormat="1" ht="17.25" customHeight="1">
      <c r="A9" s="17"/>
      <c r="B9" s="17" t="s">
        <v>18</v>
      </c>
      <c r="C9" s="18"/>
      <c r="D9" s="19" t="s">
        <v>19</v>
      </c>
      <c r="E9" s="20"/>
      <c r="F9" s="20"/>
      <c r="G9" s="20"/>
      <c r="H9" s="20"/>
      <c r="I9" s="21">
        <f t="shared" si="0"/>
        <v>0</v>
      </c>
      <c r="J9" s="21">
        <f t="shared" si="0"/>
        <v>304701</v>
      </c>
      <c r="K9" s="21">
        <f t="shared" si="0"/>
        <v>304701</v>
      </c>
      <c r="L9" s="21">
        <f t="shared" si="0"/>
        <v>0</v>
      </c>
      <c r="M9" s="21">
        <f t="shared" si="0"/>
        <v>304701</v>
      </c>
    </row>
    <row r="10" spans="1:13" s="4" customFormat="1" ht="42.75">
      <c r="A10" s="17"/>
      <c r="B10" s="17"/>
      <c r="C10" s="18">
        <v>2010</v>
      </c>
      <c r="D10" s="19" t="s">
        <v>20</v>
      </c>
      <c r="E10" s="20"/>
      <c r="F10" s="20"/>
      <c r="G10" s="20"/>
      <c r="H10" s="20"/>
      <c r="I10" s="21">
        <v>0</v>
      </c>
      <c r="J10" s="21">
        <v>304701</v>
      </c>
      <c r="K10" s="21">
        <f>SUM(I10:J10)</f>
        <v>304701</v>
      </c>
      <c r="L10" s="21"/>
      <c r="M10" s="21">
        <f>SUM(K10:L10)</f>
        <v>304701</v>
      </c>
    </row>
    <row r="11" spans="1:13" s="4" customFormat="1" ht="19.5" customHeight="1">
      <c r="A11" s="12" t="s">
        <v>21</v>
      </c>
      <c r="B11" s="22"/>
      <c r="C11" s="23"/>
      <c r="D11" s="24" t="s">
        <v>22</v>
      </c>
      <c r="E11" s="16">
        <f aca="true" t="shared" si="1" ref="E11:M12">SUM(E12)</f>
        <v>156600</v>
      </c>
      <c r="F11" s="16">
        <f t="shared" si="1"/>
        <v>0</v>
      </c>
      <c r="G11" s="16">
        <f t="shared" si="1"/>
        <v>156600</v>
      </c>
      <c r="H11" s="16">
        <f t="shared" si="1"/>
        <v>0</v>
      </c>
      <c r="I11" s="16">
        <f t="shared" si="1"/>
        <v>156600</v>
      </c>
      <c r="J11" s="16">
        <f t="shared" si="1"/>
        <v>0</v>
      </c>
      <c r="K11" s="16">
        <f t="shared" si="1"/>
        <v>156600</v>
      </c>
      <c r="L11" s="16">
        <f t="shared" si="1"/>
        <v>0</v>
      </c>
      <c r="M11" s="16">
        <f t="shared" si="1"/>
        <v>156600</v>
      </c>
    </row>
    <row r="12" spans="1:13" s="4" customFormat="1" ht="19.5" customHeight="1">
      <c r="A12" s="17"/>
      <c r="B12" s="17">
        <v>75011</v>
      </c>
      <c r="C12" s="23"/>
      <c r="D12" s="19" t="s">
        <v>23</v>
      </c>
      <c r="E12" s="25">
        <f t="shared" si="1"/>
        <v>156600</v>
      </c>
      <c r="F12" s="25">
        <f t="shared" si="1"/>
        <v>0</v>
      </c>
      <c r="G12" s="25">
        <f t="shared" si="1"/>
        <v>156600</v>
      </c>
      <c r="H12" s="25">
        <f t="shared" si="1"/>
        <v>0</v>
      </c>
      <c r="I12" s="25">
        <f t="shared" si="1"/>
        <v>156600</v>
      </c>
      <c r="J12" s="25">
        <f t="shared" si="1"/>
        <v>0</v>
      </c>
      <c r="K12" s="25">
        <f t="shared" si="1"/>
        <v>156600</v>
      </c>
      <c r="L12" s="25">
        <f t="shared" si="1"/>
        <v>0</v>
      </c>
      <c r="M12" s="25">
        <f t="shared" si="1"/>
        <v>156600</v>
      </c>
    </row>
    <row r="13" spans="1:13" s="4" customFormat="1" ht="42.75">
      <c r="A13" s="17"/>
      <c r="B13" s="22"/>
      <c r="C13" s="18" t="s">
        <v>24</v>
      </c>
      <c r="D13" s="19" t="s">
        <v>20</v>
      </c>
      <c r="E13" s="25">
        <v>156600</v>
      </c>
      <c r="F13" s="25"/>
      <c r="G13" s="25">
        <f>SUM(E13:F13)</f>
        <v>156600</v>
      </c>
      <c r="H13" s="25"/>
      <c r="I13" s="25">
        <f>SUM(G13:H13)</f>
        <v>156600</v>
      </c>
      <c r="J13" s="25"/>
      <c r="K13" s="25">
        <f>SUM(I13:J13)</f>
        <v>156600</v>
      </c>
      <c r="L13" s="25"/>
      <c r="M13" s="25">
        <f>SUM(K13:L13)</f>
        <v>156600</v>
      </c>
    </row>
    <row r="14" spans="1:13" s="4" customFormat="1" ht="21.75">
      <c r="A14" s="12">
        <v>751</v>
      </c>
      <c r="B14" s="26"/>
      <c r="C14" s="27"/>
      <c r="D14" s="24" t="s">
        <v>25</v>
      </c>
      <c r="E14" s="28">
        <f aca="true" t="shared" si="2" ref="E14:M15">SUM(E15)</f>
        <v>4047</v>
      </c>
      <c r="F14" s="28">
        <f t="shared" si="2"/>
        <v>0</v>
      </c>
      <c r="G14" s="28">
        <f t="shared" si="2"/>
        <v>4047</v>
      </c>
      <c r="H14" s="28">
        <f t="shared" si="2"/>
        <v>0</v>
      </c>
      <c r="I14" s="28">
        <f t="shared" si="2"/>
        <v>4047</v>
      </c>
      <c r="J14" s="28">
        <f t="shared" si="2"/>
        <v>0</v>
      </c>
      <c r="K14" s="28">
        <f t="shared" si="2"/>
        <v>4047</v>
      </c>
      <c r="L14" s="28">
        <f t="shared" si="2"/>
        <v>0</v>
      </c>
      <c r="M14" s="28">
        <f t="shared" si="2"/>
        <v>4047</v>
      </c>
    </row>
    <row r="15" spans="1:13" s="4" customFormat="1" ht="30" customHeight="1">
      <c r="A15" s="22"/>
      <c r="B15" s="17">
        <v>75101</v>
      </c>
      <c r="C15" s="23"/>
      <c r="D15" s="19" t="s">
        <v>26</v>
      </c>
      <c r="E15" s="29">
        <f t="shared" si="2"/>
        <v>4047</v>
      </c>
      <c r="F15" s="29">
        <f t="shared" si="2"/>
        <v>0</v>
      </c>
      <c r="G15" s="29">
        <f t="shared" si="2"/>
        <v>4047</v>
      </c>
      <c r="H15" s="29">
        <f t="shared" si="2"/>
        <v>0</v>
      </c>
      <c r="I15" s="29">
        <f t="shared" si="2"/>
        <v>4047</v>
      </c>
      <c r="J15" s="29">
        <f t="shared" si="2"/>
        <v>0</v>
      </c>
      <c r="K15" s="29">
        <f t="shared" si="2"/>
        <v>4047</v>
      </c>
      <c r="L15" s="29">
        <f t="shared" si="2"/>
        <v>0</v>
      </c>
      <c r="M15" s="29">
        <f t="shared" si="2"/>
        <v>4047</v>
      </c>
    </row>
    <row r="16" spans="1:13" s="4" customFormat="1" ht="35.25" customHeight="1">
      <c r="A16" s="22"/>
      <c r="B16" s="17"/>
      <c r="C16" s="18" t="s">
        <v>24</v>
      </c>
      <c r="D16" s="19" t="s">
        <v>20</v>
      </c>
      <c r="E16" s="29">
        <v>4047</v>
      </c>
      <c r="F16" s="29"/>
      <c r="G16" s="29">
        <f>SUM(E16:F16)</f>
        <v>4047</v>
      </c>
      <c r="H16" s="29"/>
      <c r="I16" s="29">
        <f>SUM(G16:H16)</f>
        <v>4047</v>
      </c>
      <c r="J16" s="29"/>
      <c r="K16" s="29">
        <f>SUM(I16:J16)</f>
        <v>4047</v>
      </c>
      <c r="L16" s="29"/>
      <c r="M16" s="29">
        <f>SUM(K16:L16)</f>
        <v>4047</v>
      </c>
    </row>
    <row r="17" spans="1:13" s="4" customFormat="1" ht="19.5" customHeight="1">
      <c r="A17" s="12" t="s">
        <v>27</v>
      </c>
      <c r="B17" s="26"/>
      <c r="C17" s="27"/>
      <c r="D17" s="24" t="s">
        <v>28</v>
      </c>
      <c r="E17" s="16">
        <f>SUM(E18,E20,E24)</f>
        <v>6844257</v>
      </c>
      <c r="F17" s="16">
        <f>SUM(F18,F20,F24)</f>
        <v>14400</v>
      </c>
      <c r="G17" s="16">
        <f aca="true" t="shared" si="3" ref="G17:M17">SUM(G18,G20,G24,G22)</f>
        <v>6858657</v>
      </c>
      <c r="H17" s="16">
        <f t="shared" si="3"/>
        <v>4500</v>
      </c>
      <c r="I17" s="16">
        <f t="shared" si="3"/>
        <v>6863157</v>
      </c>
      <c r="J17" s="16">
        <f t="shared" si="3"/>
        <v>0</v>
      </c>
      <c r="K17" s="16">
        <f t="shared" si="3"/>
        <v>6863157</v>
      </c>
      <c r="L17" s="16">
        <f t="shared" si="3"/>
        <v>-29613</v>
      </c>
      <c r="M17" s="16">
        <f t="shared" si="3"/>
        <v>6833544</v>
      </c>
    </row>
    <row r="18" spans="1:13" s="4" customFormat="1" ht="32.25">
      <c r="A18" s="17"/>
      <c r="B18" s="30">
        <v>85212</v>
      </c>
      <c r="C18" s="31"/>
      <c r="D18" s="32" t="s">
        <v>29</v>
      </c>
      <c r="E18" s="21">
        <f aca="true" t="shared" si="4" ref="E18:M18">SUM(E19)</f>
        <v>6809813</v>
      </c>
      <c r="F18" s="21">
        <f t="shared" si="4"/>
        <v>0</v>
      </c>
      <c r="G18" s="21">
        <f t="shared" si="4"/>
        <v>6809813</v>
      </c>
      <c r="H18" s="21">
        <f t="shared" si="4"/>
        <v>0</v>
      </c>
      <c r="I18" s="21">
        <f t="shared" si="4"/>
        <v>6809813</v>
      </c>
      <c r="J18" s="21">
        <f t="shared" si="4"/>
        <v>0</v>
      </c>
      <c r="K18" s="21">
        <f t="shared" si="4"/>
        <v>6809813</v>
      </c>
      <c r="L18" s="21">
        <f t="shared" si="4"/>
        <v>-25513</v>
      </c>
      <c r="M18" s="21">
        <f t="shared" si="4"/>
        <v>6784300</v>
      </c>
    </row>
    <row r="19" spans="1:13" s="4" customFormat="1" ht="42.75">
      <c r="A19" s="17"/>
      <c r="B19" s="30"/>
      <c r="C19" s="31">
        <v>2010</v>
      </c>
      <c r="D19" s="19" t="s">
        <v>20</v>
      </c>
      <c r="E19" s="21">
        <v>6809813</v>
      </c>
      <c r="F19" s="21"/>
      <c r="G19" s="21">
        <f>SUM(E19:F19)</f>
        <v>6809813</v>
      </c>
      <c r="H19" s="21"/>
      <c r="I19" s="21">
        <f>SUM(G19:H19)</f>
        <v>6809813</v>
      </c>
      <c r="J19" s="21"/>
      <c r="K19" s="21">
        <f>SUM(I19:J19)</f>
        <v>6809813</v>
      </c>
      <c r="L19" s="21">
        <v>-25513</v>
      </c>
      <c r="M19" s="21">
        <f>SUM(K19:L19)</f>
        <v>6784300</v>
      </c>
    </row>
    <row r="20" spans="1:13" s="4" customFormat="1" ht="53.25">
      <c r="A20" s="17"/>
      <c r="B20" s="22">
        <v>85213</v>
      </c>
      <c r="C20" s="23"/>
      <c r="D20" s="32" t="s">
        <v>30</v>
      </c>
      <c r="E20" s="21">
        <f aca="true" t="shared" si="5" ref="E20:M20">SUM(E21)</f>
        <v>34444</v>
      </c>
      <c r="F20" s="21">
        <f t="shared" si="5"/>
        <v>0</v>
      </c>
      <c r="G20" s="21">
        <f t="shared" si="5"/>
        <v>34444</v>
      </c>
      <c r="H20" s="21">
        <f t="shared" si="5"/>
        <v>0</v>
      </c>
      <c r="I20" s="21">
        <f t="shared" si="5"/>
        <v>34444</v>
      </c>
      <c r="J20" s="21">
        <f t="shared" si="5"/>
        <v>0</v>
      </c>
      <c r="K20" s="21">
        <f t="shared" si="5"/>
        <v>34444</v>
      </c>
      <c r="L20" s="21">
        <f t="shared" si="5"/>
        <v>-6000</v>
      </c>
      <c r="M20" s="21">
        <f t="shared" si="5"/>
        <v>28444</v>
      </c>
    </row>
    <row r="21" spans="1:13" s="4" customFormat="1" ht="42.75">
      <c r="A21" s="17"/>
      <c r="B21" s="22"/>
      <c r="C21" s="22">
        <v>2010</v>
      </c>
      <c r="D21" s="19" t="s">
        <v>20</v>
      </c>
      <c r="E21" s="21">
        <v>34444</v>
      </c>
      <c r="F21" s="21"/>
      <c r="G21" s="21">
        <f>SUM(E21:F21)</f>
        <v>34444</v>
      </c>
      <c r="H21" s="21"/>
      <c r="I21" s="21">
        <f>SUM(G21:H21)</f>
        <v>34444</v>
      </c>
      <c r="J21" s="21"/>
      <c r="K21" s="21">
        <f>SUM(I21:J21)</f>
        <v>34444</v>
      </c>
      <c r="L21" s="21">
        <v>-6000</v>
      </c>
      <c r="M21" s="21">
        <f>SUM(K21:L21)</f>
        <v>28444</v>
      </c>
    </row>
    <row r="22" spans="1:13" s="4" customFormat="1" ht="17.25" customHeight="1">
      <c r="A22" s="17"/>
      <c r="B22" s="22">
        <v>85219</v>
      </c>
      <c r="C22" s="22"/>
      <c r="D22" s="19" t="s">
        <v>31</v>
      </c>
      <c r="E22" s="21"/>
      <c r="F22" s="21"/>
      <c r="G22" s="21">
        <f aca="true" t="shared" si="6" ref="G22:M22">SUM(G23)</f>
        <v>0</v>
      </c>
      <c r="H22" s="21">
        <f t="shared" si="6"/>
        <v>3000</v>
      </c>
      <c r="I22" s="21">
        <f t="shared" si="6"/>
        <v>3000</v>
      </c>
      <c r="J22" s="21">
        <f t="shared" si="6"/>
        <v>0</v>
      </c>
      <c r="K22" s="21">
        <f t="shared" si="6"/>
        <v>3000</v>
      </c>
      <c r="L22" s="21">
        <f t="shared" si="6"/>
        <v>0</v>
      </c>
      <c r="M22" s="21">
        <f t="shared" si="6"/>
        <v>3000</v>
      </c>
    </row>
    <row r="23" spans="1:13" s="4" customFormat="1" ht="42.75">
      <c r="A23" s="17"/>
      <c r="B23" s="22"/>
      <c r="C23" s="22">
        <v>2010</v>
      </c>
      <c r="D23" s="19" t="s">
        <v>20</v>
      </c>
      <c r="E23" s="21"/>
      <c r="F23" s="21"/>
      <c r="G23" s="21">
        <v>0</v>
      </c>
      <c r="H23" s="21">
        <v>3000</v>
      </c>
      <c r="I23" s="21">
        <f>SUM(G23:H23)</f>
        <v>3000</v>
      </c>
      <c r="J23" s="21"/>
      <c r="K23" s="21">
        <f>SUM(I23:J23)</f>
        <v>3000</v>
      </c>
      <c r="L23" s="21"/>
      <c r="M23" s="21">
        <f>SUM(K23:L23)</f>
        <v>3000</v>
      </c>
    </row>
    <row r="24" spans="1:13" s="4" customFormat="1" ht="20.25" customHeight="1">
      <c r="A24" s="17"/>
      <c r="B24" s="22">
        <v>85295</v>
      </c>
      <c r="C24" s="22"/>
      <c r="D24" s="19" t="s">
        <v>19</v>
      </c>
      <c r="E24" s="21">
        <f aca="true" t="shared" si="7" ref="E24:M24">SUM(E25)</f>
        <v>0</v>
      </c>
      <c r="F24" s="21">
        <f t="shared" si="7"/>
        <v>14400</v>
      </c>
      <c r="G24" s="21">
        <f t="shared" si="7"/>
        <v>14400</v>
      </c>
      <c r="H24" s="21">
        <f t="shared" si="7"/>
        <v>1500</v>
      </c>
      <c r="I24" s="21">
        <f t="shared" si="7"/>
        <v>15900</v>
      </c>
      <c r="J24" s="21">
        <f t="shared" si="7"/>
        <v>0</v>
      </c>
      <c r="K24" s="21">
        <f t="shared" si="7"/>
        <v>15900</v>
      </c>
      <c r="L24" s="21">
        <f t="shared" si="7"/>
        <v>1900</v>
      </c>
      <c r="M24" s="21">
        <f t="shared" si="7"/>
        <v>17800</v>
      </c>
    </row>
    <row r="25" spans="1:13" s="4" customFormat="1" ht="42.75">
      <c r="A25" s="17"/>
      <c r="B25" s="22"/>
      <c r="C25" s="22">
        <v>2010</v>
      </c>
      <c r="D25" s="19" t="s">
        <v>20</v>
      </c>
      <c r="E25" s="21">
        <v>0</v>
      </c>
      <c r="F25" s="21">
        <v>14400</v>
      </c>
      <c r="G25" s="21">
        <f>SUM(E25:F25)</f>
        <v>14400</v>
      </c>
      <c r="H25" s="21">
        <v>1500</v>
      </c>
      <c r="I25" s="21">
        <f>SUM(G25:H25)</f>
        <v>15900</v>
      </c>
      <c r="J25" s="21"/>
      <c r="K25" s="21">
        <f>SUM(I25:J25)</f>
        <v>15900</v>
      </c>
      <c r="L25" s="21">
        <v>1900</v>
      </c>
      <c r="M25" s="21">
        <f>SUM(K25:L25)</f>
        <v>17800</v>
      </c>
    </row>
    <row r="26" spans="1:13" s="4" customFormat="1" ht="24" customHeight="1">
      <c r="A26" s="33"/>
      <c r="B26" s="34"/>
      <c r="C26" s="34"/>
      <c r="D26" s="12" t="s">
        <v>32</v>
      </c>
      <c r="E26" s="28">
        <f aca="true" t="shared" si="8" ref="E26:J26">SUM(E11,E14,E17)</f>
        <v>7004904</v>
      </c>
      <c r="F26" s="28">
        <f t="shared" si="8"/>
        <v>14400</v>
      </c>
      <c r="G26" s="28">
        <f t="shared" si="8"/>
        <v>7019304</v>
      </c>
      <c r="H26" s="28">
        <f t="shared" si="8"/>
        <v>4500</v>
      </c>
      <c r="I26" s="28">
        <f t="shared" si="8"/>
        <v>7023804</v>
      </c>
      <c r="J26" s="28">
        <f t="shared" si="8"/>
        <v>0</v>
      </c>
      <c r="K26" s="28">
        <f>SUM(K11,K14,K17,K8)</f>
        <v>7328505</v>
      </c>
      <c r="L26" s="28">
        <f>SUM(L11,L14,L17,L8)</f>
        <v>-29613</v>
      </c>
      <c r="M26" s="28">
        <f>SUM(M11,M14,M17,M8)</f>
        <v>7298892</v>
      </c>
    </row>
    <row r="27" spans="1:13" s="4" customFormat="1" ht="21" customHeight="1">
      <c r="A27" s="35" t="s">
        <v>33</v>
      </c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38" customFormat="1" ht="21.75">
      <c r="A28" s="12" t="s">
        <v>7</v>
      </c>
      <c r="B28" s="12" t="s">
        <v>8</v>
      </c>
      <c r="C28" s="12" t="s">
        <v>9</v>
      </c>
      <c r="D28" s="12" t="s">
        <v>10</v>
      </c>
      <c r="E28" s="37" t="s">
        <v>11</v>
      </c>
      <c r="F28" s="37" t="s">
        <v>12</v>
      </c>
      <c r="G28" s="37" t="s">
        <v>14</v>
      </c>
      <c r="H28" s="37" t="s">
        <v>12</v>
      </c>
      <c r="I28" s="37" t="s">
        <v>14</v>
      </c>
      <c r="J28" s="37" t="s">
        <v>12</v>
      </c>
      <c r="K28" s="37" t="s">
        <v>15</v>
      </c>
      <c r="L28" s="37" t="s">
        <v>12</v>
      </c>
      <c r="M28" s="37" t="s">
        <v>14</v>
      </c>
    </row>
    <row r="29" spans="1:13" s="40" customFormat="1" ht="19.5" customHeight="1">
      <c r="A29" s="12" t="s">
        <v>16</v>
      </c>
      <c r="B29" s="12"/>
      <c r="C29" s="13"/>
      <c r="D29" s="15" t="s">
        <v>17</v>
      </c>
      <c r="E29" s="37"/>
      <c r="F29" s="37"/>
      <c r="G29" s="37"/>
      <c r="H29" s="37"/>
      <c r="I29" s="39">
        <f>SUM(I30)</f>
        <v>0</v>
      </c>
      <c r="J29" s="39">
        <f>SUM(J30)</f>
        <v>304701</v>
      </c>
      <c r="K29" s="39">
        <f>SUM(K30)</f>
        <v>304701</v>
      </c>
      <c r="L29" s="39">
        <f>SUM(L30)</f>
        <v>0</v>
      </c>
      <c r="M29" s="39">
        <f>SUM(M30)</f>
        <v>304701</v>
      </c>
    </row>
    <row r="30" spans="1:13" s="38" customFormat="1" ht="19.5" customHeight="1">
      <c r="A30" s="17"/>
      <c r="B30" s="17" t="s">
        <v>18</v>
      </c>
      <c r="C30" s="18"/>
      <c r="D30" s="19" t="s">
        <v>19</v>
      </c>
      <c r="E30" s="41"/>
      <c r="F30" s="41"/>
      <c r="G30" s="41"/>
      <c r="H30" s="41"/>
      <c r="I30" s="42">
        <f>SUM(I31:I36)</f>
        <v>0</v>
      </c>
      <c r="J30" s="42">
        <f>SUM(J31:J36)</f>
        <v>304701</v>
      </c>
      <c r="K30" s="42">
        <f>SUM(K31:K36)</f>
        <v>304701</v>
      </c>
      <c r="L30" s="42">
        <f>SUM(L31:L36)</f>
        <v>0</v>
      </c>
      <c r="M30" s="42">
        <f>SUM(M31:M36)</f>
        <v>304701</v>
      </c>
    </row>
    <row r="31" spans="1:13" s="38" customFormat="1" ht="19.5" customHeight="1">
      <c r="A31" s="12"/>
      <c r="B31" s="12"/>
      <c r="C31" s="18">
        <v>4010</v>
      </c>
      <c r="D31" s="19" t="s">
        <v>34</v>
      </c>
      <c r="E31" s="37"/>
      <c r="F31" s="37"/>
      <c r="G31" s="37"/>
      <c r="H31" s="37"/>
      <c r="I31" s="42">
        <v>0</v>
      </c>
      <c r="J31" s="42">
        <v>3900</v>
      </c>
      <c r="K31" s="42">
        <f aca="true" t="shared" si="9" ref="K31:K36">SUM(I31:J31)</f>
        <v>3900</v>
      </c>
      <c r="L31" s="42"/>
      <c r="M31" s="42">
        <f aca="true" t="shared" si="10" ref="M31:M36">SUM(K31:L31)</f>
        <v>3900</v>
      </c>
    </row>
    <row r="32" spans="1:13" s="38" customFormat="1" ht="19.5" customHeight="1">
      <c r="A32" s="12"/>
      <c r="B32" s="12"/>
      <c r="C32" s="18">
        <v>4110</v>
      </c>
      <c r="D32" s="19" t="s">
        <v>35</v>
      </c>
      <c r="E32" s="37"/>
      <c r="F32" s="37"/>
      <c r="G32" s="37"/>
      <c r="H32" s="37"/>
      <c r="I32" s="42">
        <v>0</v>
      </c>
      <c r="J32" s="42">
        <v>673</v>
      </c>
      <c r="K32" s="42">
        <f t="shared" si="9"/>
        <v>673</v>
      </c>
      <c r="L32" s="42"/>
      <c r="M32" s="42">
        <f t="shared" si="10"/>
        <v>673</v>
      </c>
    </row>
    <row r="33" spans="1:13" s="38" customFormat="1" ht="19.5" customHeight="1">
      <c r="A33" s="12"/>
      <c r="B33" s="12"/>
      <c r="C33" s="18">
        <v>4120</v>
      </c>
      <c r="D33" s="19" t="s">
        <v>36</v>
      </c>
      <c r="E33" s="37"/>
      <c r="F33" s="37"/>
      <c r="G33" s="37"/>
      <c r="H33" s="37"/>
      <c r="I33" s="42">
        <v>0</v>
      </c>
      <c r="J33" s="42">
        <v>95</v>
      </c>
      <c r="K33" s="42">
        <f t="shared" si="9"/>
        <v>95</v>
      </c>
      <c r="L33" s="42"/>
      <c r="M33" s="42">
        <f t="shared" si="10"/>
        <v>95</v>
      </c>
    </row>
    <row r="34" spans="1:13" s="38" customFormat="1" ht="19.5" customHeight="1">
      <c r="A34" s="17"/>
      <c r="B34" s="17"/>
      <c r="C34" s="18">
        <v>4210</v>
      </c>
      <c r="D34" s="19" t="s">
        <v>37</v>
      </c>
      <c r="E34" s="41"/>
      <c r="F34" s="41"/>
      <c r="G34" s="41"/>
      <c r="H34" s="41"/>
      <c r="I34" s="42">
        <v>0</v>
      </c>
      <c r="J34" s="42">
        <v>207</v>
      </c>
      <c r="K34" s="42">
        <f t="shared" si="9"/>
        <v>207</v>
      </c>
      <c r="L34" s="42"/>
      <c r="M34" s="42">
        <f t="shared" si="10"/>
        <v>207</v>
      </c>
    </row>
    <row r="35" spans="1:13" s="38" customFormat="1" ht="19.5" customHeight="1">
      <c r="A35" s="17"/>
      <c r="B35" s="17"/>
      <c r="C35" s="18">
        <v>4300</v>
      </c>
      <c r="D35" s="19" t="s">
        <v>38</v>
      </c>
      <c r="E35" s="41"/>
      <c r="F35" s="41"/>
      <c r="G35" s="41"/>
      <c r="H35" s="41"/>
      <c r="I35" s="42">
        <v>0</v>
      </c>
      <c r="J35" s="42">
        <v>1100</v>
      </c>
      <c r="K35" s="42">
        <f t="shared" si="9"/>
        <v>1100</v>
      </c>
      <c r="L35" s="42"/>
      <c r="M35" s="42">
        <f t="shared" si="10"/>
        <v>1100</v>
      </c>
    </row>
    <row r="36" spans="1:13" s="38" customFormat="1" ht="19.5" customHeight="1">
      <c r="A36" s="17"/>
      <c r="B36" s="17"/>
      <c r="C36" s="18">
        <v>4430</v>
      </c>
      <c r="D36" s="19" t="s">
        <v>39</v>
      </c>
      <c r="E36" s="41"/>
      <c r="F36" s="41"/>
      <c r="G36" s="41"/>
      <c r="H36" s="41"/>
      <c r="I36" s="42">
        <v>0</v>
      </c>
      <c r="J36" s="42">
        <v>298726</v>
      </c>
      <c r="K36" s="42">
        <f t="shared" si="9"/>
        <v>298726</v>
      </c>
      <c r="L36" s="42"/>
      <c r="M36" s="42">
        <f t="shared" si="10"/>
        <v>298726</v>
      </c>
    </row>
    <row r="37" spans="1:13" s="4" customFormat="1" ht="19.5" customHeight="1">
      <c r="A37" s="12" t="s">
        <v>21</v>
      </c>
      <c r="B37" s="22"/>
      <c r="C37" s="23"/>
      <c r="D37" s="24" t="s">
        <v>22</v>
      </c>
      <c r="E37" s="16">
        <f aca="true" t="shared" si="11" ref="E37:M37">SUM(E38)</f>
        <v>156600</v>
      </c>
      <c r="F37" s="16">
        <f t="shared" si="11"/>
        <v>0</v>
      </c>
      <c r="G37" s="16">
        <f t="shared" si="11"/>
        <v>156600</v>
      </c>
      <c r="H37" s="16">
        <f t="shared" si="11"/>
        <v>0</v>
      </c>
      <c r="I37" s="16">
        <f t="shared" si="11"/>
        <v>156600</v>
      </c>
      <c r="J37" s="16">
        <f t="shared" si="11"/>
        <v>0</v>
      </c>
      <c r="K37" s="16">
        <f t="shared" si="11"/>
        <v>156600</v>
      </c>
      <c r="L37" s="16">
        <f t="shared" si="11"/>
        <v>0</v>
      </c>
      <c r="M37" s="16">
        <f t="shared" si="11"/>
        <v>156600</v>
      </c>
    </row>
    <row r="38" spans="1:13" s="4" customFormat="1" ht="19.5" customHeight="1">
      <c r="A38" s="17"/>
      <c r="B38" s="17">
        <v>75011</v>
      </c>
      <c r="C38" s="23"/>
      <c r="D38" s="19" t="s">
        <v>23</v>
      </c>
      <c r="E38" s="25">
        <f aca="true" t="shared" si="12" ref="E38:K38">SUM(E39:E43)</f>
        <v>156600</v>
      </c>
      <c r="F38" s="25">
        <f t="shared" si="12"/>
        <v>0</v>
      </c>
      <c r="G38" s="25">
        <f t="shared" si="12"/>
        <v>156600</v>
      </c>
      <c r="H38" s="25">
        <f t="shared" si="12"/>
        <v>0</v>
      </c>
      <c r="I38" s="25">
        <f t="shared" si="12"/>
        <v>156600</v>
      </c>
      <c r="J38" s="25">
        <f t="shared" si="12"/>
        <v>0</v>
      </c>
      <c r="K38" s="25">
        <f t="shared" si="12"/>
        <v>156600</v>
      </c>
      <c r="L38" s="25">
        <f>SUM(L39:L43)</f>
        <v>0</v>
      </c>
      <c r="M38" s="25">
        <f>SUM(M39:M43)</f>
        <v>156600</v>
      </c>
    </row>
    <row r="39" spans="1:13" s="4" customFormat="1" ht="19.5" customHeight="1">
      <c r="A39" s="17"/>
      <c r="B39" s="22"/>
      <c r="C39" s="18">
        <v>4010</v>
      </c>
      <c r="D39" s="19" t="s">
        <v>34</v>
      </c>
      <c r="E39" s="43">
        <v>104967</v>
      </c>
      <c r="F39" s="43"/>
      <c r="G39" s="43">
        <f>SUM(E39:F39)</f>
        <v>104967</v>
      </c>
      <c r="H39" s="43"/>
      <c r="I39" s="43">
        <f>SUM(G39:H39)</f>
        <v>104967</v>
      </c>
      <c r="J39" s="43"/>
      <c r="K39" s="43">
        <f>SUM(I39:J39)</f>
        <v>104967</v>
      </c>
      <c r="L39" s="43"/>
      <c r="M39" s="43">
        <f>SUM(K39:L39)</f>
        <v>104967</v>
      </c>
    </row>
    <row r="40" spans="1:13" s="4" customFormat="1" ht="19.5" customHeight="1">
      <c r="A40" s="17"/>
      <c r="B40" s="22"/>
      <c r="C40" s="18">
        <v>4040</v>
      </c>
      <c r="D40" s="19" t="s">
        <v>40</v>
      </c>
      <c r="E40" s="43">
        <v>20000</v>
      </c>
      <c r="F40" s="43"/>
      <c r="G40" s="43">
        <f>SUM(E40:F40)</f>
        <v>20000</v>
      </c>
      <c r="H40" s="43"/>
      <c r="I40" s="43">
        <f>SUM(G40:H40)</f>
        <v>20000</v>
      </c>
      <c r="J40" s="43"/>
      <c r="K40" s="43">
        <f>SUM(I40:J40)</f>
        <v>20000</v>
      </c>
      <c r="L40" s="43">
        <v>-1434</v>
      </c>
      <c r="M40" s="43">
        <f>SUM(K40:L40)</f>
        <v>18566</v>
      </c>
    </row>
    <row r="41" spans="1:13" s="4" customFormat="1" ht="19.5" customHeight="1">
      <c r="A41" s="17"/>
      <c r="B41" s="22"/>
      <c r="C41" s="18">
        <v>4110</v>
      </c>
      <c r="D41" s="19" t="s">
        <v>35</v>
      </c>
      <c r="E41" s="43">
        <v>18983</v>
      </c>
      <c r="F41" s="43"/>
      <c r="G41" s="43">
        <f>SUM(E41:F41)</f>
        <v>18983</v>
      </c>
      <c r="H41" s="43"/>
      <c r="I41" s="43">
        <f>SUM(G41:H41)</f>
        <v>18983</v>
      </c>
      <c r="J41" s="43"/>
      <c r="K41" s="43">
        <f>SUM(I41:J41)</f>
        <v>18983</v>
      </c>
      <c r="L41" s="43">
        <v>1434</v>
      </c>
      <c r="M41" s="43">
        <f>SUM(K41:L41)</f>
        <v>20417</v>
      </c>
    </row>
    <row r="42" spans="1:13" s="4" customFormat="1" ht="19.5" customHeight="1">
      <c r="A42" s="17"/>
      <c r="B42" s="22"/>
      <c r="C42" s="18">
        <v>4120</v>
      </c>
      <c r="D42" s="19" t="s">
        <v>36</v>
      </c>
      <c r="E42" s="43">
        <v>3062</v>
      </c>
      <c r="F42" s="43"/>
      <c r="G42" s="43">
        <f>SUM(E42:F42)</f>
        <v>3062</v>
      </c>
      <c r="H42" s="43"/>
      <c r="I42" s="43">
        <f>SUM(G42:H42)</f>
        <v>3062</v>
      </c>
      <c r="J42" s="43"/>
      <c r="K42" s="43">
        <f>SUM(I42:J42)</f>
        <v>3062</v>
      </c>
      <c r="L42" s="43"/>
      <c r="M42" s="43">
        <f>SUM(K42:L42)</f>
        <v>3062</v>
      </c>
    </row>
    <row r="43" spans="1:13" s="4" customFormat="1" ht="19.5" customHeight="1">
      <c r="A43" s="17"/>
      <c r="B43" s="22"/>
      <c r="C43" s="18">
        <v>4440</v>
      </c>
      <c r="D43" s="19" t="s">
        <v>41</v>
      </c>
      <c r="E43" s="43">
        <v>9588</v>
      </c>
      <c r="F43" s="43"/>
      <c r="G43" s="43">
        <f>SUM(E43:F43)</f>
        <v>9588</v>
      </c>
      <c r="H43" s="43"/>
      <c r="I43" s="43">
        <f>SUM(G43:H43)</f>
        <v>9588</v>
      </c>
      <c r="J43" s="43"/>
      <c r="K43" s="43">
        <f>SUM(I43:J43)</f>
        <v>9588</v>
      </c>
      <c r="L43" s="43"/>
      <c r="M43" s="43">
        <f>SUM(K43:L43)</f>
        <v>9588</v>
      </c>
    </row>
    <row r="44" spans="1:13" s="4" customFormat="1" ht="21.75">
      <c r="A44" s="12">
        <v>751</v>
      </c>
      <c r="B44" s="26"/>
      <c r="C44" s="27"/>
      <c r="D44" s="24" t="s">
        <v>25</v>
      </c>
      <c r="E44" s="28">
        <f aca="true" t="shared" si="13" ref="E44:M44">SUM(E45)</f>
        <v>4047</v>
      </c>
      <c r="F44" s="28">
        <f t="shared" si="13"/>
        <v>0</v>
      </c>
      <c r="G44" s="28">
        <f t="shared" si="13"/>
        <v>4047</v>
      </c>
      <c r="H44" s="28">
        <f t="shared" si="13"/>
        <v>0</v>
      </c>
      <c r="I44" s="28">
        <f t="shared" si="13"/>
        <v>4047</v>
      </c>
      <c r="J44" s="28">
        <f t="shared" si="13"/>
        <v>0</v>
      </c>
      <c r="K44" s="28">
        <f t="shared" si="13"/>
        <v>4047</v>
      </c>
      <c r="L44" s="28">
        <f t="shared" si="13"/>
        <v>0</v>
      </c>
      <c r="M44" s="28">
        <f t="shared" si="13"/>
        <v>4047</v>
      </c>
    </row>
    <row r="45" spans="1:13" s="4" customFormat="1" ht="30" customHeight="1">
      <c r="A45" s="22"/>
      <c r="B45" s="17">
        <v>75101</v>
      </c>
      <c r="C45" s="23"/>
      <c r="D45" s="19" t="s">
        <v>26</v>
      </c>
      <c r="E45" s="29">
        <f aca="true" t="shared" si="14" ref="E45:K45">SUM(E46:E48)</f>
        <v>4047</v>
      </c>
      <c r="F45" s="29">
        <f t="shared" si="14"/>
        <v>0</v>
      </c>
      <c r="G45" s="29">
        <f t="shared" si="14"/>
        <v>4047</v>
      </c>
      <c r="H45" s="29">
        <f t="shared" si="14"/>
        <v>0</v>
      </c>
      <c r="I45" s="29">
        <f t="shared" si="14"/>
        <v>4047</v>
      </c>
      <c r="J45" s="29">
        <f t="shared" si="14"/>
        <v>0</v>
      </c>
      <c r="K45" s="29">
        <f t="shared" si="14"/>
        <v>4047</v>
      </c>
      <c r="L45" s="29">
        <f>SUM(L46:L48)</f>
        <v>0</v>
      </c>
      <c r="M45" s="29">
        <f>SUM(M46:M48)</f>
        <v>4047</v>
      </c>
    </row>
    <row r="46" spans="1:13" s="4" customFormat="1" ht="19.5" customHeight="1">
      <c r="A46" s="22"/>
      <c r="B46" s="17"/>
      <c r="C46" s="17">
        <v>4010</v>
      </c>
      <c r="D46" s="19" t="s">
        <v>34</v>
      </c>
      <c r="E46" s="43">
        <v>3447</v>
      </c>
      <c r="F46" s="43"/>
      <c r="G46" s="43">
        <f>SUM(E46:F46)</f>
        <v>3447</v>
      </c>
      <c r="H46" s="43"/>
      <c r="I46" s="43">
        <f>SUM(G46:H46)</f>
        <v>3447</v>
      </c>
      <c r="J46" s="43"/>
      <c r="K46" s="43">
        <f>SUM(I46:J46)</f>
        <v>3447</v>
      </c>
      <c r="L46" s="43"/>
      <c r="M46" s="43">
        <f>SUM(K46:L46)</f>
        <v>3447</v>
      </c>
    </row>
    <row r="47" spans="1:13" s="4" customFormat="1" ht="19.5" customHeight="1">
      <c r="A47" s="22"/>
      <c r="B47" s="17"/>
      <c r="C47" s="17">
        <v>4110</v>
      </c>
      <c r="D47" s="19" t="s">
        <v>35</v>
      </c>
      <c r="E47" s="43">
        <v>516</v>
      </c>
      <c r="F47" s="43"/>
      <c r="G47" s="43">
        <f>SUM(E47:F47)</f>
        <v>516</v>
      </c>
      <c r="H47" s="43"/>
      <c r="I47" s="43">
        <f>SUM(G47:H47)</f>
        <v>516</v>
      </c>
      <c r="J47" s="43"/>
      <c r="K47" s="43">
        <f>SUM(I47:J47)</f>
        <v>516</v>
      </c>
      <c r="L47" s="43"/>
      <c r="M47" s="43">
        <f>SUM(K47:L47)</f>
        <v>516</v>
      </c>
    </row>
    <row r="48" spans="1:13" s="4" customFormat="1" ht="19.5" customHeight="1">
      <c r="A48" s="22"/>
      <c r="B48" s="17"/>
      <c r="C48" s="17">
        <v>4120</v>
      </c>
      <c r="D48" s="19" t="s">
        <v>36</v>
      </c>
      <c r="E48" s="43">
        <v>84</v>
      </c>
      <c r="F48" s="43"/>
      <c r="G48" s="43">
        <f>SUM(E48:F48)</f>
        <v>84</v>
      </c>
      <c r="H48" s="43"/>
      <c r="I48" s="43">
        <f>SUM(G48:H48)</f>
        <v>84</v>
      </c>
      <c r="J48" s="43"/>
      <c r="K48" s="43">
        <f>SUM(I48:J48)</f>
        <v>84</v>
      </c>
      <c r="L48" s="43"/>
      <c r="M48" s="43">
        <f>SUM(K48:L48)</f>
        <v>84</v>
      </c>
    </row>
    <row r="49" spans="1:13" s="44" customFormat="1" ht="21.75" customHeight="1">
      <c r="A49" s="12" t="s">
        <v>27</v>
      </c>
      <c r="B49" s="26"/>
      <c r="C49" s="27"/>
      <c r="D49" s="24" t="s">
        <v>28</v>
      </c>
      <c r="E49" s="16">
        <f>SUM(E50,E57,E61)</f>
        <v>6844257</v>
      </c>
      <c r="F49" s="16">
        <f>SUM(F50,F57,F61)</f>
        <v>14400</v>
      </c>
      <c r="G49" s="16">
        <f aca="true" t="shared" si="15" ref="G49:M49">SUM(G50,G57,G61,G59)</f>
        <v>6858657</v>
      </c>
      <c r="H49" s="16">
        <f t="shared" si="15"/>
        <v>4500</v>
      </c>
      <c r="I49" s="16">
        <f t="shared" si="15"/>
        <v>6863157</v>
      </c>
      <c r="J49" s="16">
        <f t="shared" si="15"/>
        <v>0</v>
      </c>
      <c r="K49" s="16">
        <f t="shared" si="15"/>
        <v>6863157</v>
      </c>
      <c r="L49" s="16">
        <f t="shared" si="15"/>
        <v>-29613</v>
      </c>
      <c r="M49" s="16">
        <f t="shared" si="15"/>
        <v>6833544</v>
      </c>
    </row>
    <row r="50" spans="1:13" s="4" customFormat="1" ht="32.25">
      <c r="A50" s="17"/>
      <c r="B50" s="30">
        <v>85212</v>
      </c>
      <c r="C50" s="31"/>
      <c r="D50" s="32" t="s">
        <v>29</v>
      </c>
      <c r="E50" s="21">
        <f aca="true" t="shared" si="16" ref="E50:K50">SUM(E51:E56)</f>
        <v>6809813</v>
      </c>
      <c r="F50" s="21">
        <f t="shared" si="16"/>
        <v>0</v>
      </c>
      <c r="G50" s="21">
        <f t="shared" si="16"/>
        <v>6809813</v>
      </c>
      <c r="H50" s="21">
        <f t="shared" si="16"/>
        <v>0</v>
      </c>
      <c r="I50" s="21">
        <f t="shared" si="16"/>
        <v>6809813</v>
      </c>
      <c r="J50" s="21">
        <f t="shared" si="16"/>
        <v>0</v>
      </c>
      <c r="K50" s="21">
        <f t="shared" si="16"/>
        <v>6809813</v>
      </c>
      <c r="L50" s="21">
        <f>SUM(L51:L56)</f>
        <v>-25513</v>
      </c>
      <c r="M50" s="21">
        <f>SUM(M51:M56)</f>
        <v>6784300</v>
      </c>
    </row>
    <row r="51" spans="1:13" s="4" customFormat="1" ht="19.5" customHeight="1">
      <c r="A51" s="17"/>
      <c r="B51" s="30"/>
      <c r="C51" s="31">
        <v>3110</v>
      </c>
      <c r="D51" s="45" t="s">
        <v>42</v>
      </c>
      <c r="E51" s="43">
        <v>6525519</v>
      </c>
      <c r="F51" s="43"/>
      <c r="G51" s="43">
        <f aca="true" t="shared" si="17" ref="G51:G56">SUM(E51:F51)</f>
        <v>6525519</v>
      </c>
      <c r="H51" s="43"/>
      <c r="I51" s="43">
        <f aca="true" t="shared" si="18" ref="I51:I56">SUM(G51:H51)</f>
        <v>6525519</v>
      </c>
      <c r="J51" s="43"/>
      <c r="K51" s="43">
        <f aca="true" t="shared" si="19" ref="K51:K56">SUM(I51:J51)</f>
        <v>6525519</v>
      </c>
      <c r="L51" s="43">
        <v>-24748</v>
      </c>
      <c r="M51" s="43">
        <f aca="true" t="shared" si="20" ref="M51:M56">SUM(K51:L51)</f>
        <v>6500771</v>
      </c>
    </row>
    <row r="52" spans="1:13" s="4" customFormat="1" ht="19.5" customHeight="1">
      <c r="A52" s="17"/>
      <c r="B52" s="30"/>
      <c r="C52" s="31">
        <v>4010</v>
      </c>
      <c r="D52" s="19" t="s">
        <v>34</v>
      </c>
      <c r="E52" s="43">
        <v>154457</v>
      </c>
      <c r="F52" s="43"/>
      <c r="G52" s="43">
        <f t="shared" si="17"/>
        <v>154457</v>
      </c>
      <c r="H52" s="43"/>
      <c r="I52" s="43">
        <f t="shared" si="18"/>
        <v>154457</v>
      </c>
      <c r="J52" s="43"/>
      <c r="K52" s="43">
        <f t="shared" si="19"/>
        <v>154457</v>
      </c>
      <c r="L52" s="43"/>
      <c r="M52" s="43">
        <f t="shared" si="20"/>
        <v>154457</v>
      </c>
    </row>
    <row r="53" spans="1:13" s="4" customFormat="1" ht="19.5" customHeight="1">
      <c r="A53" s="17"/>
      <c r="B53" s="30"/>
      <c r="C53" s="31">
        <v>4040</v>
      </c>
      <c r="D53" s="19" t="s">
        <v>40</v>
      </c>
      <c r="E53" s="43">
        <v>14500</v>
      </c>
      <c r="F53" s="43"/>
      <c r="G53" s="43">
        <f t="shared" si="17"/>
        <v>14500</v>
      </c>
      <c r="H53" s="43"/>
      <c r="I53" s="43">
        <f t="shared" si="18"/>
        <v>14500</v>
      </c>
      <c r="J53" s="43"/>
      <c r="K53" s="43">
        <f t="shared" si="19"/>
        <v>14500</v>
      </c>
      <c r="L53" s="43">
        <v>-3062</v>
      </c>
      <c r="M53" s="43">
        <f t="shared" si="20"/>
        <v>11438</v>
      </c>
    </row>
    <row r="54" spans="1:13" s="4" customFormat="1" ht="19.5" customHeight="1">
      <c r="A54" s="17"/>
      <c r="B54" s="30"/>
      <c r="C54" s="31">
        <v>4110</v>
      </c>
      <c r="D54" s="19" t="s">
        <v>35</v>
      </c>
      <c r="E54" s="43">
        <f>80000+25665</f>
        <v>105665</v>
      </c>
      <c r="F54" s="43"/>
      <c r="G54" s="43">
        <f t="shared" si="17"/>
        <v>105665</v>
      </c>
      <c r="H54" s="43"/>
      <c r="I54" s="43">
        <f t="shared" si="18"/>
        <v>105665</v>
      </c>
      <c r="J54" s="43"/>
      <c r="K54" s="43">
        <f t="shared" si="19"/>
        <v>105665</v>
      </c>
      <c r="L54" s="43">
        <f>3062-765</f>
        <v>2297</v>
      </c>
      <c r="M54" s="43">
        <f t="shared" si="20"/>
        <v>107962</v>
      </c>
    </row>
    <row r="55" spans="1:13" s="4" customFormat="1" ht="19.5" customHeight="1">
      <c r="A55" s="17"/>
      <c r="B55" s="30"/>
      <c r="C55" s="31">
        <v>4120</v>
      </c>
      <c r="D55" s="19" t="s">
        <v>36</v>
      </c>
      <c r="E55" s="43">
        <v>4140</v>
      </c>
      <c r="F55" s="43"/>
      <c r="G55" s="43">
        <f t="shared" si="17"/>
        <v>4140</v>
      </c>
      <c r="H55" s="43"/>
      <c r="I55" s="43">
        <f t="shared" si="18"/>
        <v>4140</v>
      </c>
      <c r="J55" s="43"/>
      <c r="K55" s="43">
        <f t="shared" si="19"/>
        <v>4140</v>
      </c>
      <c r="L55" s="43"/>
      <c r="M55" s="43">
        <f t="shared" si="20"/>
        <v>4140</v>
      </c>
    </row>
    <row r="56" spans="1:13" s="4" customFormat="1" ht="27.75" customHeight="1">
      <c r="A56" s="17"/>
      <c r="B56" s="30"/>
      <c r="C56" s="31">
        <v>4440</v>
      </c>
      <c r="D56" s="19" t="s">
        <v>41</v>
      </c>
      <c r="E56" s="43">
        <v>5532</v>
      </c>
      <c r="F56" s="43"/>
      <c r="G56" s="43">
        <f t="shared" si="17"/>
        <v>5532</v>
      </c>
      <c r="H56" s="43"/>
      <c r="I56" s="43">
        <f t="shared" si="18"/>
        <v>5532</v>
      </c>
      <c r="J56" s="43"/>
      <c r="K56" s="43">
        <f t="shared" si="19"/>
        <v>5532</v>
      </c>
      <c r="L56" s="43"/>
      <c r="M56" s="43">
        <f t="shared" si="20"/>
        <v>5532</v>
      </c>
    </row>
    <row r="57" spans="1:13" s="4" customFormat="1" ht="53.25">
      <c r="A57" s="17"/>
      <c r="B57" s="22">
        <v>85213</v>
      </c>
      <c r="C57" s="23"/>
      <c r="D57" s="32" t="s">
        <v>30</v>
      </c>
      <c r="E57" s="21">
        <f aca="true" t="shared" si="21" ref="E57:M57">SUM(E58:E58)</f>
        <v>34444</v>
      </c>
      <c r="F57" s="21">
        <f t="shared" si="21"/>
        <v>0</v>
      </c>
      <c r="G57" s="21">
        <f t="shared" si="21"/>
        <v>34444</v>
      </c>
      <c r="H57" s="21">
        <f t="shared" si="21"/>
        <v>0</v>
      </c>
      <c r="I57" s="21">
        <f t="shared" si="21"/>
        <v>34444</v>
      </c>
      <c r="J57" s="21">
        <f t="shared" si="21"/>
        <v>0</v>
      </c>
      <c r="K57" s="21">
        <f t="shared" si="21"/>
        <v>34444</v>
      </c>
      <c r="L57" s="21">
        <f t="shared" si="21"/>
        <v>-6000</v>
      </c>
      <c r="M57" s="21">
        <f t="shared" si="21"/>
        <v>28444</v>
      </c>
    </row>
    <row r="58" spans="1:13" s="4" customFormat="1" ht="24" customHeight="1">
      <c r="A58" s="17"/>
      <c r="B58" s="22"/>
      <c r="C58" s="22">
        <v>4130</v>
      </c>
      <c r="D58" s="19" t="s">
        <v>43</v>
      </c>
      <c r="E58" s="43">
        <v>34444</v>
      </c>
      <c r="F58" s="43"/>
      <c r="G58" s="43">
        <f>SUM(E58:F58)</f>
        <v>34444</v>
      </c>
      <c r="H58" s="43"/>
      <c r="I58" s="43">
        <f>SUM(G58:H58)</f>
        <v>34444</v>
      </c>
      <c r="J58" s="43"/>
      <c r="K58" s="43">
        <f>SUM(I58:J58)</f>
        <v>34444</v>
      </c>
      <c r="L58" s="43">
        <v>-6000</v>
      </c>
      <c r="M58" s="43">
        <f>SUM(K58:L58)</f>
        <v>28444</v>
      </c>
    </row>
    <row r="59" spans="1:13" s="4" customFormat="1" ht="24" customHeight="1">
      <c r="A59" s="17"/>
      <c r="B59" s="22">
        <v>85219</v>
      </c>
      <c r="C59" s="22"/>
      <c r="D59" s="19" t="s">
        <v>31</v>
      </c>
      <c r="E59" s="43"/>
      <c r="F59" s="43"/>
      <c r="G59" s="43">
        <f>SUM(G60:G60)</f>
        <v>0</v>
      </c>
      <c r="H59" s="43">
        <f aca="true" t="shared" si="22" ref="H59:M59">SUM(H60)</f>
        <v>3000</v>
      </c>
      <c r="I59" s="43">
        <f t="shared" si="22"/>
        <v>3000</v>
      </c>
      <c r="J59" s="43">
        <f t="shared" si="22"/>
        <v>0</v>
      </c>
      <c r="K59" s="43">
        <f t="shared" si="22"/>
        <v>3000</v>
      </c>
      <c r="L59" s="43">
        <f t="shared" si="22"/>
        <v>0</v>
      </c>
      <c r="M59" s="43">
        <f t="shared" si="22"/>
        <v>3000</v>
      </c>
    </row>
    <row r="60" spans="1:13" s="4" customFormat="1" ht="24" customHeight="1">
      <c r="A60" s="17"/>
      <c r="B60" s="22"/>
      <c r="C60" s="22">
        <v>3110</v>
      </c>
      <c r="D60" s="45" t="s">
        <v>42</v>
      </c>
      <c r="E60" s="43"/>
      <c r="F60" s="43"/>
      <c r="G60" s="43">
        <v>0</v>
      </c>
      <c r="H60" s="43">
        <v>3000</v>
      </c>
      <c r="I60" s="43">
        <f>SUM(G60:H60)</f>
        <v>3000</v>
      </c>
      <c r="J60" s="43"/>
      <c r="K60" s="43">
        <f>SUM(I60:J60)</f>
        <v>3000</v>
      </c>
      <c r="L60" s="43"/>
      <c r="M60" s="43">
        <f>SUM(K60:L60)</f>
        <v>3000</v>
      </c>
    </row>
    <row r="61" spans="1:13" s="4" customFormat="1" ht="24" customHeight="1">
      <c r="A61" s="17"/>
      <c r="B61" s="22">
        <v>85295</v>
      </c>
      <c r="C61" s="22"/>
      <c r="D61" s="45" t="s">
        <v>19</v>
      </c>
      <c r="E61" s="43">
        <f aca="true" t="shared" si="23" ref="E61:M61">SUM(E62)</f>
        <v>0</v>
      </c>
      <c r="F61" s="43">
        <f t="shared" si="23"/>
        <v>14400</v>
      </c>
      <c r="G61" s="43">
        <f t="shared" si="23"/>
        <v>14400</v>
      </c>
      <c r="H61" s="43">
        <f t="shared" si="23"/>
        <v>1500</v>
      </c>
      <c r="I61" s="43">
        <f t="shared" si="23"/>
        <v>15900</v>
      </c>
      <c r="J61" s="43">
        <f t="shared" si="23"/>
        <v>0</v>
      </c>
      <c r="K61" s="43">
        <f t="shared" si="23"/>
        <v>15900</v>
      </c>
      <c r="L61" s="43">
        <f t="shared" si="23"/>
        <v>1900</v>
      </c>
      <c r="M61" s="43">
        <f t="shared" si="23"/>
        <v>17800</v>
      </c>
    </row>
    <row r="62" spans="1:13" s="4" customFormat="1" ht="24" customHeight="1">
      <c r="A62" s="17"/>
      <c r="B62" s="22"/>
      <c r="C62" s="31">
        <v>3110</v>
      </c>
      <c r="D62" s="45" t="s">
        <v>42</v>
      </c>
      <c r="E62" s="43">
        <v>0</v>
      </c>
      <c r="F62" s="43">
        <v>14400</v>
      </c>
      <c r="G62" s="43">
        <f>SUM(E62:F62)</f>
        <v>14400</v>
      </c>
      <c r="H62" s="43">
        <v>1500</v>
      </c>
      <c r="I62" s="43">
        <f>SUM(G62:H62)</f>
        <v>15900</v>
      </c>
      <c r="J62" s="43"/>
      <c r="K62" s="43">
        <f>SUM(I62:J62)</f>
        <v>15900</v>
      </c>
      <c r="L62" s="43">
        <v>1900</v>
      </c>
      <c r="M62" s="43">
        <f>SUM(K62:L62)</f>
        <v>17800</v>
      </c>
    </row>
    <row r="63" spans="1:13" s="4" customFormat="1" ht="19.5" customHeight="1">
      <c r="A63" s="46"/>
      <c r="B63" s="47"/>
      <c r="C63" s="48"/>
      <c r="D63" s="49" t="s">
        <v>32</v>
      </c>
      <c r="E63" s="50">
        <f aca="true" t="shared" si="24" ref="E63:J63">SUM(E49,E44,E37)</f>
        <v>7004904</v>
      </c>
      <c r="F63" s="50">
        <f t="shared" si="24"/>
        <v>14400</v>
      </c>
      <c r="G63" s="50">
        <f t="shared" si="24"/>
        <v>7019304</v>
      </c>
      <c r="H63" s="50">
        <f t="shared" si="24"/>
        <v>4500</v>
      </c>
      <c r="I63" s="50">
        <f t="shared" si="24"/>
        <v>7023804</v>
      </c>
      <c r="J63" s="50">
        <f t="shared" si="24"/>
        <v>0</v>
      </c>
      <c r="K63" s="50">
        <f>SUM(K49,K44,K37,K29)</f>
        <v>7328505</v>
      </c>
      <c r="L63" s="50">
        <f>SUM(L49,L44,L37,L29)</f>
        <v>-29613</v>
      </c>
      <c r="M63" s="50">
        <f>SUM(M49,M44,M37,M29)</f>
        <v>7298892</v>
      </c>
    </row>
    <row r="64" spans="1:3" ht="12.75">
      <c r="A64" s="5"/>
      <c r="B64" s="5"/>
      <c r="C64" s="6"/>
    </row>
  </sheetData>
  <sheetProtection selectLockedCells="1" selectUnlockedCells="1"/>
  <mergeCells count="1">
    <mergeCell ref="A5:M5"/>
  </mergeCells>
  <printOptions horizontalCentered="1"/>
  <pageMargins left="0.31527777777777777" right="0.31527777777777777" top="0.7875" bottom="0.5909722222222222" header="0.5118055555555555" footer="0.31527777777777777"/>
  <pageSetup firstPageNumber="1" useFirstPageNumber="1" horizontalDpi="300" verticalDpi="300" orientation="portrait" paperSize="9"/>
  <headerFooter alignWithMargins="0">
    <oddFooter>&amp;C&amp;"Arial CE,Regularna"&amp;8Dotacje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